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70" yWindow="3450" windowWidth="14130" windowHeight="4860" tabRatio="808" firstSheet="1" activeTab="1"/>
  </bookViews>
  <sheets>
    <sheet name="----" sheetId="1" state="veryHidden" r:id="rId1"/>
    <sheet name="SUMMARY" sheetId="40" r:id="rId2"/>
    <sheet name="ALL SERVICE" sheetId="36" r:id="rId3"/>
    <sheet name="JP MAIN" sheetId="11" r:id="rId4"/>
    <sheet name="JP SUB 1" sheetId="9" r:id="rId5"/>
    <sheet name="JP SUB 2" sheetId="10" r:id="rId6"/>
    <sheet name="CHINA NORTH" sheetId="29" r:id="rId7"/>
    <sheet name="CHINA 1" sheetId="24" r:id="rId8"/>
    <sheet name="CHINA 2" sheetId="25" r:id="rId9"/>
    <sheet name="CHINA 3" sheetId="26" r:id="rId10"/>
    <sheet name="CHINA 4" sheetId="27" r:id="rId11"/>
  </sheets>
  <definedNames>
    <definedName name="_xlnm.Print_Area" localSheetId="2">'ALL SERVICE'!$A$1:$N$115</definedName>
    <definedName name="_xlnm.Print_Area" localSheetId="6">'CHINA NORTH'!$A$1:$H$48</definedName>
    <definedName name="_xlnm.Print_Area" localSheetId="3">'JP MAIN'!$A$1:$J$50</definedName>
    <definedName name="_xlnm.Print_Area" localSheetId="4">'JP SUB 1'!$A$1:$O$48</definedName>
    <definedName name="_xlnm.Print_Area" localSheetId="5">'JP SUB 2'!$A$1:$P$49</definedName>
    <definedName name="_xlnm.Print_Area" localSheetId="1">SUMMARY!$A$1:$AB$104</definedName>
  </definedNames>
  <calcPr calcId="145621"/>
</workbook>
</file>

<file path=xl/calcChain.xml><?xml version="1.0" encoding="utf-8"?>
<calcChain xmlns="http://schemas.openxmlformats.org/spreadsheetml/2006/main">
  <c r="C76" i="36" l="1"/>
  <c r="B26" i="27"/>
  <c r="B25" i="27"/>
  <c r="B24" i="27"/>
  <c r="C23" i="27"/>
  <c r="B23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3" i="27"/>
  <c r="C14" i="27" s="1"/>
  <c r="C11" i="27"/>
  <c r="C22" i="27" s="1"/>
  <c r="B26" i="26"/>
  <c r="B25" i="26"/>
  <c r="B24" i="26"/>
  <c r="C23" i="26"/>
  <c r="B23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3" i="26"/>
  <c r="C24" i="26" s="1"/>
  <c r="C11" i="26"/>
  <c r="C22" i="26" s="1"/>
  <c r="B26" i="25"/>
  <c r="B25" i="25"/>
  <c r="B24" i="25"/>
  <c r="C23" i="25"/>
  <c r="B23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3" i="25"/>
  <c r="C14" i="25" s="1"/>
  <c r="C11" i="25"/>
  <c r="C22" i="25" s="1"/>
  <c r="B16" i="24"/>
  <c r="C13" i="24"/>
  <c r="C14" i="24" s="1"/>
  <c r="C11" i="24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41" i="10"/>
  <c r="B41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B33" i="10"/>
  <c r="C32" i="10"/>
  <c r="B32" i="10"/>
  <c r="C31" i="10"/>
  <c r="B31" i="10"/>
  <c r="C30" i="10"/>
  <c r="B30" i="10"/>
  <c r="C29" i="10"/>
  <c r="B29" i="10"/>
  <c r="C28" i="10"/>
  <c r="B28" i="10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D26" i="11"/>
  <c r="D24" i="11"/>
  <c r="D25" i="11"/>
  <c r="C14" i="26" l="1"/>
  <c r="C25" i="26" s="1"/>
  <c r="C25" i="27"/>
  <c r="C15" i="27"/>
  <c r="C26" i="27" s="1"/>
  <c r="C24" i="27"/>
  <c r="C15" i="26"/>
  <c r="C26" i="26" s="1"/>
  <c r="C25" i="25"/>
  <c r="C15" i="25"/>
  <c r="C26" i="25" s="1"/>
  <c r="C24" i="25"/>
  <c r="M96" i="36" l="1"/>
  <c r="L96" i="36"/>
  <c r="K97" i="36"/>
  <c r="K98" i="36" s="1"/>
  <c r="L98" i="36" s="1"/>
  <c r="C69" i="36"/>
  <c r="C70" i="36" s="1"/>
  <c r="Q16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R26" i="26"/>
  <c r="R25" i="26"/>
  <c r="R24" i="26"/>
  <c r="R23" i="26"/>
  <c r="R22" i="26"/>
  <c r="R21" i="26"/>
  <c r="R20" i="26"/>
  <c r="R19" i="26"/>
  <c r="R18" i="26"/>
  <c r="R17" i="26"/>
  <c r="R16" i="26"/>
  <c r="R15" i="26"/>
  <c r="R14" i="26"/>
  <c r="R13" i="26"/>
  <c r="R12" i="26"/>
  <c r="R11" i="26"/>
  <c r="R10" i="26"/>
  <c r="R9" i="26"/>
  <c r="R8" i="26"/>
  <c r="R7" i="26"/>
  <c r="R6" i="26"/>
  <c r="R5" i="26"/>
  <c r="Q23" i="26"/>
  <c r="Q19" i="26"/>
  <c r="Q16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E6" i="26"/>
  <c r="Q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6" i="25"/>
  <c r="Q5" i="25"/>
  <c r="P23" i="25"/>
  <c r="P19" i="25"/>
  <c r="O16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P6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20" i="24"/>
  <c r="F20" i="24" s="1"/>
  <c r="C21" i="24"/>
  <c r="F21" i="24" s="1"/>
  <c r="C23" i="24"/>
  <c r="E23" i="24" s="1"/>
  <c r="C24" i="24"/>
  <c r="E24" i="24" s="1"/>
  <c r="C19" i="24"/>
  <c r="F19" i="24" s="1"/>
  <c r="C18" i="24"/>
  <c r="F18" i="24" s="1"/>
  <c r="C17" i="24"/>
  <c r="F17" i="24" s="1"/>
  <c r="C16" i="24"/>
  <c r="B17" i="24"/>
  <c r="B18" i="24"/>
  <c r="B19" i="24"/>
  <c r="B20" i="24"/>
  <c r="B21" i="24"/>
  <c r="B22" i="24"/>
  <c r="B23" i="24"/>
  <c r="B24" i="24"/>
  <c r="B25" i="24"/>
  <c r="B26" i="24"/>
  <c r="E5" i="24"/>
  <c r="F5" i="24"/>
  <c r="G5" i="24"/>
  <c r="H5" i="24"/>
  <c r="I5" i="24"/>
  <c r="J5" i="24"/>
  <c r="K5" i="24"/>
  <c r="L5" i="24"/>
  <c r="M5" i="24"/>
  <c r="N5" i="24"/>
  <c r="O5" i="24"/>
  <c r="P5" i="24"/>
  <c r="E8" i="24"/>
  <c r="F8" i="24"/>
  <c r="G8" i="24"/>
  <c r="H8" i="24"/>
  <c r="I8" i="24"/>
  <c r="J8" i="24"/>
  <c r="K8" i="24"/>
  <c r="L8" i="24"/>
  <c r="M8" i="24"/>
  <c r="N8" i="24"/>
  <c r="O8" i="24"/>
  <c r="P8" i="24"/>
  <c r="E12" i="24"/>
  <c r="F12" i="24"/>
  <c r="G12" i="24"/>
  <c r="H12" i="24"/>
  <c r="I12" i="24"/>
  <c r="J12" i="24"/>
  <c r="K12" i="24"/>
  <c r="L12" i="24"/>
  <c r="M12" i="24"/>
  <c r="N12" i="24"/>
  <c r="O12" i="24"/>
  <c r="P12" i="24"/>
  <c r="D8" i="24"/>
  <c r="D12" i="24"/>
  <c r="D5" i="24"/>
  <c r="F14" i="24"/>
  <c r="F10" i="24"/>
  <c r="F7" i="24"/>
  <c r="E6" i="29"/>
  <c r="F6" i="29"/>
  <c r="G6" i="29"/>
  <c r="H6" i="29"/>
  <c r="E7" i="29"/>
  <c r="F7" i="29"/>
  <c r="G7" i="29"/>
  <c r="H7" i="29"/>
  <c r="E8" i="29"/>
  <c r="F8" i="29"/>
  <c r="G8" i="29"/>
  <c r="H8" i="29"/>
  <c r="D7" i="29"/>
  <c r="D8" i="29"/>
  <c r="D6" i="29"/>
  <c r="H24" i="29"/>
  <c r="G24" i="29"/>
  <c r="F24" i="29"/>
  <c r="E24" i="29"/>
  <c r="D24" i="29"/>
  <c r="D22" i="29"/>
  <c r="H21" i="29"/>
  <c r="G21" i="29"/>
  <c r="F21" i="29"/>
  <c r="E21" i="29"/>
  <c r="D21" i="29"/>
  <c r="H18" i="29"/>
  <c r="G18" i="29"/>
  <c r="F18" i="29"/>
  <c r="E18" i="29"/>
  <c r="D18" i="29"/>
  <c r="H15" i="29"/>
  <c r="G15" i="29"/>
  <c r="F15" i="29"/>
  <c r="E15" i="29"/>
  <c r="D15" i="29"/>
  <c r="H12" i="29"/>
  <c r="G12" i="29"/>
  <c r="F12" i="29"/>
  <c r="E12" i="29"/>
  <c r="D12" i="29"/>
  <c r="H9" i="29"/>
  <c r="G9" i="29"/>
  <c r="F9" i="29"/>
  <c r="E9" i="29"/>
  <c r="D9" i="29"/>
  <c r="P41" i="10"/>
  <c r="P40" i="10"/>
  <c r="P39" i="10"/>
  <c r="P38" i="10"/>
  <c r="P37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F40" i="10"/>
  <c r="N40" i="10"/>
  <c r="N37" i="10"/>
  <c r="J34" i="10"/>
  <c r="J31" i="10"/>
  <c r="J28" i="10"/>
  <c r="O26" i="10"/>
  <c r="O25" i="10"/>
  <c r="N25" i="10"/>
  <c r="M25" i="10"/>
  <c r="L25" i="10"/>
  <c r="K25" i="10"/>
  <c r="J25" i="10"/>
  <c r="I25" i="10"/>
  <c r="H25" i="10"/>
  <c r="G25" i="10"/>
  <c r="F25" i="10"/>
  <c r="O23" i="10"/>
  <c r="O22" i="10"/>
  <c r="N22" i="10"/>
  <c r="M22" i="10"/>
  <c r="L22" i="10"/>
  <c r="K22" i="10"/>
  <c r="J22" i="10"/>
  <c r="I22" i="10"/>
  <c r="H22" i="10"/>
  <c r="G22" i="10"/>
  <c r="F22" i="10"/>
  <c r="O20" i="10"/>
  <c r="O19" i="10"/>
  <c r="N19" i="10"/>
  <c r="M19" i="10"/>
  <c r="L19" i="10"/>
  <c r="K19" i="10"/>
  <c r="J19" i="10"/>
  <c r="I19" i="10"/>
  <c r="H19" i="10"/>
  <c r="G19" i="10"/>
  <c r="F19" i="10"/>
  <c r="O17" i="10"/>
  <c r="O16" i="10"/>
  <c r="N16" i="10"/>
  <c r="M16" i="10"/>
  <c r="L16" i="10"/>
  <c r="K16" i="10"/>
  <c r="J16" i="10"/>
  <c r="I16" i="10"/>
  <c r="H16" i="10"/>
  <c r="G16" i="10"/>
  <c r="F16" i="10"/>
  <c r="I14" i="10"/>
  <c r="P14" i="10" s="1"/>
  <c r="J13" i="10"/>
  <c r="I13" i="10"/>
  <c r="P13" i="10" s="1"/>
  <c r="H13" i="10"/>
  <c r="O13" i="10" s="1"/>
  <c r="G13" i="10"/>
  <c r="N13" i="10" s="1"/>
  <c r="F13" i="10"/>
  <c r="I11" i="10"/>
  <c r="P11" i="10" s="1"/>
  <c r="J10" i="10"/>
  <c r="I10" i="10"/>
  <c r="P10" i="10" s="1"/>
  <c r="H10" i="10"/>
  <c r="O10" i="10" s="1"/>
  <c r="G10" i="10"/>
  <c r="N10" i="10" s="1"/>
  <c r="F10" i="10"/>
  <c r="I8" i="10"/>
  <c r="P8" i="10" s="1"/>
  <c r="J7" i="10"/>
  <c r="I7" i="10"/>
  <c r="P7" i="10" s="1"/>
  <c r="H7" i="10"/>
  <c r="O7" i="10" s="1"/>
  <c r="G7" i="10"/>
  <c r="N7" i="10" s="1"/>
  <c r="F7" i="10"/>
  <c r="E7" i="10"/>
  <c r="D7" i="10"/>
  <c r="O40" i="9"/>
  <c r="O39" i="9"/>
  <c r="O38" i="9"/>
  <c r="O37" i="9"/>
  <c r="O36" i="9"/>
  <c r="O26" i="9"/>
  <c r="O25" i="9"/>
  <c r="O24" i="9"/>
  <c r="O23" i="9"/>
  <c r="O22" i="9"/>
  <c r="O21" i="9"/>
  <c r="O20" i="9"/>
  <c r="O19" i="9"/>
  <c r="O18" i="9"/>
  <c r="O17" i="9"/>
  <c r="O16" i="9"/>
  <c r="O15" i="9"/>
  <c r="N40" i="9"/>
  <c r="M40" i="9"/>
  <c r="L40" i="9"/>
  <c r="K40" i="9"/>
  <c r="N39" i="9"/>
  <c r="M39" i="9"/>
  <c r="L39" i="9"/>
  <c r="K39" i="9"/>
  <c r="N38" i="9"/>
  <c r="M38" i="9"/>
  <c r="L38" i="9"/>
  <c r="K38" i="9"/>
  <c r="N37" i="9"/>
  <c r="M37" i="9"/>
  <c r="L37" i="9"/>
  <c r="K37" i="9"/>
  <c r="N36" i="9"/>
  <c r="M36" i="9"/>
  <c r="L36" i="9"/>
  <c r="K36" i="9"/>
  <c r="N26" i="9"/>
  <c r="M26" i="9"/>
  <c r="L26" i="9"/>
  <c r="K26" i="9"/>
  <c r="N25" i="9"/>
  <c r="M25" i="9"/>
  <c r="L25" i="9"/>
  <c r="K25" i="9"/>
  <c r="N24" i="9"/>
  <c r="M24" i="9"/>
  <c r="L24" i="9"/>
  <c r="K24" i="9"/>
  <c r="N23" i="9"/>
  <c r="M23" i="9"/>
  <c r="L23" i="9"/>
  <c r="K23" i="9"/>
  <c r="N22" i="9"/>
  <c r="M22" i="9"/>
  <c r="L22" i="9"/>
  <c r="K22" i="9"/>
  <c r="N21" i="9"/>
  <c r="M21" i="9"/>
  <c r="L21" i="9"/>
  <c r="K21" i="9"/>
  <c r="N20" i="9"/>
  <c r="M20" i="9"/>
  <c r="L20" i="9"/>
  <c r="K20" i="9"/>
  <c r="N19" i="9"/>
  <c r="M19" i="9"/>
  <c r="L19" i="9"/>
  <c r="K19" i="9"/>
  <c r="N18" i="9"/>
  <c r="M18" i="9"/>
  <c r="L18" i="9"/>
  <c r="K18" i="9"/>
  <c r="N17" i="9"/>
  <c r="M17" i="9"/>
  <c r="L17" i="9"/>
  <c r="K17" i="9"/>
  <c r="N16" i="9"/>
  <c r="M16" i="9"/>
  <c r="L16" i="9"/>
  <c r="K16" i="9"/>
  <c r="N15" i="9"/>
  <c r="M15" i="9"/>
  <c r="L15" i="9"/>
  <c r="K15" i="9"/>
  <c r="J40" i="9"/>
  <c r="I40" i="9"/>
  <c r="H40" i="9"/>
  <c r="G40" i="9"/>
  <c r="F40" i="9"/>
  <c r="E40" i="9"/>
  <c r="D40" i="9"/>
  <c r="J39" i="9"/>
  <c r="I39" i="9"/>
  <c r="H39" i="9"/>
  <c r="G39" i="9"/>
  <c r="F39" i="9"/>
  <c r="E39" i="9"/>
  <c r="D39" i="9"/>
  <c r="J38" i="9"/>
  <c r="I38" i="9"/>
  <c r="H38" i="9"/>
  <c r="G38" i="9"/>
  <c r="F38" i="9"/>
  <c r="E38" i="9"/>
  <c r="D38" i="9"/>
  <c r="J37" i="9"/>
  <c r="I37" i="9"/>
  <c r="H37" i="9"/>
  <c r="G37" i="9"/>
  <c r="F37" i="9"/>
  <c r="E37" i="9"/>
  <c r="D37" i="9"/>
  <c r="J36" i="9"/>
  <c r="I36" i="9"/>
  <c r="H36" i="9"/>
  <c r="G36" i="9"/>
  <c r="F36" i="9"/>
  <c r="E36" i="9"/>
  <c r="D36" i="9"/>
  <c r="J35" i="9"/>
  <c r="I35" i="9"/>
  <c r="H35" i="9"/>
  <c r="O35" i="9" s="1"/>
  <c r="G35" i="9"/>
  <c r="N35" i="9" s="1"/>
  <c r="F35" i="9"/>
  <c r="E35" i="9"/>
  <c r="D35" i="9"/>
  <c r="J34" i="9"/>
  <c r="I34" i="9"/>
  <c r="H34" i="9"/>
  <c r="O34" i="9" s="1"/>
  <c r="G34" i="9"/>
  <c r="N34" i="9" s="1"/>
  <c r="F34" i="9"/>
  <c r="E34" i="9"/>
  <c r="D34" i="9"/>
  <c r="J33" i="9"/>
  <c r="I33" i="9"/>
  <c r="H33" i="9"/>
  <c r="O33" i="9" s="1"/>
  <c r="G33" i="9"/>
  <c r="N33" i="9" s="1"/>
  <c r="F33" i="9"/>
  <c r="E33" i="9"/>
  <c r="D33" i="9"/>
  <c r="J32" i="9"/>
  <c r="I32" i="9"/>
  <c r="H32" i="9"/>
  <c r="O32" i="9" s="1"/>
  <c r="G32" i="9"/>
  <c r="N32" i="9" s="1"/>
  <c r="F32" i="9"/>
  <c r="E32" i="9"/>
  <c r="D32" i="9"/>
  <c r="J31" i="9"/>
  <c r="I31" i="9"/>
  <c r="H31" i="9"/>
  <c r="O31" i="9" s="1"/>
  <c r="G31" i="9"/>
  <c r="N31" i="9" s="1"/>
  <c r="F31" i="9"/>
  <c r="E31" i="9"/>
  <c r="D31" i="9"/>
  <c r="J30" i="9"/>
  <c r="I30" i="9"/>
  <c r="H30" i="9"/>
  <c r="O30" i="9" s="1"/>
  <c r="G30" i="9"/>
  <c r="N30" i="9" s="1"/>
  <c r="F30" i="9"/>
  <c r="E30" i="9"/>
  <c r="D30" i="9"/>
  <c r="J29" i="9"/>
  <c r="I29" i="9"/>
  <c r="H29" i="9"/>
  <c r="O29" i="9" s="1"/>
  <c r="G29" i="9"/>
  <c r="N29" i="9" s="1"/>
  <c r="F29" i="9"/>
  <c r="E29" i="9"/>
  <c r="D29" i="9"/>
  <c r="J28" i="9"/>
  <c r="I28" i="9"/>
  <c r="H28" i="9"/>
  <c r="O28" i="9" s="1"/>
  <c r="G28" i="9"/>
  <c r="N28" i="9" s="1"/>
  <c r="F28" i="9"/>
  <c r="E28" i="9"/>
  <c r="D28" i="9"/>
  <c r="J27" i="9"/>
  <c r="I27" i="9"/>
  <c r="H27" i="9"/>
  <c r="O27" i="9" s="1"/>
  <c r="G27" i="9"/>
  <c r="N27" i="9" s="1"/>
  <c r="F27" i="9"/>
  <c r="E27" i="9"/>
  <c r="D27" i="9"/>
  <c r="J26" i="9"/>
  <c r="I26" i="9"/>
  <c r="H26" i="9"/>
  <c r="G26" i="9"/>
  <c r="F26" i="9"/>
  <c r="E26" i="9"/>
  <c r="D26" i="9"/>
  <c r="J25" i="9"/>
  <c r="I25" i="9"/>
  <c r="H25" i="9"/>
  <c r="G25" i="9"/>
  <c r="F25" i="9"/>
  <c r="E25" i="9"/>
  <c r="D25" i="9"/>
  <c r="J24" i="9"/>
  <c r="I24" i="9"/>
  <c r="H24" i="9"/>
  <c r="G24" i="9"/>
  <c r="F24" i="9"/>
  <c r="E24" i="9"/>
  <c r="D24" i="9"/>
  <c r="J23" i="9"/>
  <c r="I23" i="9"/>
  <c r="H23" i="9"/>
  <c r="G23" i="9"/>
  <c r="F23" i="9"/>
  <c r="E23" i="9"/>
  <c r="D23" i="9"/>
  <c r="J22" i="9"/>
  <c r="I22" i="9"/>
  <c r="H22" i="9"/>
  <c r="G22" i="9"/>
  <c r="F22" i="9"/>
  <c r="E22" i="9"/>
  <c r="D22" i="9"/>
  <c r="J21" i="9"/>
  <c r="I21" i="9"/>
  <c r="H21" i="9"/>
  <c r="G21" i="9"/>
  <c r="F21" i="9"/>
  <c r="E21" i="9"/>
  <c r="D21" i="9"/>
  <c r="J20" i="9"/>
  <c r="I20" i="9"/>
  <c r="H20" i="9"/>
  <c r="G20" i="9"/>
  <c r="F20" i="9"/>
  <c r="E20" i="9"/>
  <c r="D20" i="9"/>
  <c r="J19" i="9"/>
  <c r="I19" i="9"/>
  <c r="H19" i="9"/>
  <c r="G19" i="9"/>
  <c r="F19" i="9"/>
  <c r="E19" i="9"/>
  <c r="D19" i="9"/>
  <c r="J18" i="9"/>
  <c r="I18" i="9"/>
  <c r="H18" i="9"/>
  <c r="G18" i="9"/>
  <c r="F18" i="9"/>
  <c r="E18" i="9"/>
  <c r="D18" i="9"/>
  <c r="J17" i="9"/>
  <c r="I17" i="9"/>
  <c r="H17" i="9"/>
  <c r="G17" i="9"/>
  <c r="F17" i="9"/>
  <c r="E17" i="9"/>
  <c r="D17" i="9"/>
  <c r="J16" i="9"/>
  <c r="I16" i="9"/>
  <c r="H16" i="9"/>
  <c r="G16" i="9"/>
  <c r="F16" i="9"/>
  <c r="E16" i="9"/>
  <c r="D16" i="9"/>
  <c r="J15" i="9"/>
  <c r="I15" i="9"/>
  <c r="H15" i="9"/>
  <c r="G15" i="9"/>
  <c r="F15" i="9"/>
  <c r="E15" i="9"/>
  <c r="D15" i="9"/>
  <c r="J14" i="9"/>
  <c r="I14" i="9"/>
  <c r="H14" i="9"/>
  <c r="O14" i="9" s="1"/>
  <c r="G14" i="9"/>
  <c r="N14" i="9" s="1"/>
  <c r="F14" i="9"/>
  <c r="E14" i="9"/>
  <c r="D14" i="9"/>
  <c r="J13" i="9"/>
  <c r="I13" i="9"/>
  <c r="H13" i="9"/>
  <c r="O13" i="9" s="1"/>
  <c r="G13" i="9"/>
  <c r="N13" i="9" s="1"/>
  <c r="F13" i="9"/>
  <c r="E13" i="9"/>
  <c r="D13" i="9"/>
  <c r="J12" i="9"/>
  <c r="I12" i="9"/>
  <c r="H12" i="9"/>
  <c r="O12" i="9" s="1"/>
  <c r="G12" i="9"/>
  <c r="N12" i="9" s="1"/>
  <c r="F12" i="9"/>
  <c r="E12" i="9"/>
  <c r="D12" i="9"/>
  <c r="J11" i="9"/>
  <c r="I11" i="9"/>
  <c r="H11" i="9"/>
  <c r="O11" i="9" s="1"/>
  <c r="G11" i="9"/>
  <c r="N11" i="9" s="1"/>
  <c r="F11" i="9"/>
  <c r="E11" i="9"/>
  <c r="D11" i="9"/>
  <c r="J10" i="9"/>
  <c r="I10" i="9"/>
  <c r="H10" i="9"/>
  <c r="O10" i="9" s="1"/>
  <c r="G10" i="9"/>
  <c r="N10" i="9" s="1"/>
  <c r="F10" i="9"/>
  <c r="E10" i="9"/>
  <c r="D10" i="9"/>
  <c r="J9" i="9"/>
  <c r="I9" i="9"/>
  <c r="H9" i="9"/>
  <c r="O9" i="9" s="1"/>
  <c r="G9" i="9"/>
  <c r="N9" i="9" s="1"/>
  <c r="F9" i="9"/>
  <c r="E9" i="9"/>
  <c r="D9" i="9"/>
  <c r="J8" i="9"/>
  <c r="I8" i="9"/>
  <c r="H8" i="9"/>
  <c r="O8" i="9" s="1"/>
  <c r="G8" i="9"/>
  <c r="N8" i="9" s="1"/>
  <c r="F8" i="9"/>
  <c r="E8" i="9"/>
  <c r="D8" i="9"/>
  <c r="J7" i="9"/>
  <c r="I7" i="9"/>
  <c r="H7" i="9"/>
  <c r="O7" i="9" s="1"/>
  <c r="G7" i="9"/>
  <c r="N7" i="9" s="1"/>
  <c r="F7" i="9"/>
  <c r="E7" i="9"/>
  <c r="D7" i="9"/>
  <c r="J6" i="9"/>
  <c r="I6" i="9"/>
  <c r="H6" i="9"/>
  <c r="O6" i="9" s="1"/>
  <c r="G6" i="9"/>
  <c r="N6" i="9" s="1"/>
  <c r="F6" i="9"/>
  <c r="E6" i="9"/>
  <c r="D6" i="9"/>
  <c r="C37" i="11"/>
  <c r="J37" i="11" s="1"/>
  <c r="C38" i="11"/>
  <c r="C39" i="11"/>
  <c r="C40" i="11"/>
  <c r="C41" i="11"/>
  <c r="C36" i="11"/>
  <c r="I36" i="11" s="1"/>
  <c r="C28" i="11"/>
  <c r="C29" i="11"/>
  <c r="C30" i="11"/>
  <c r="I30" i="11" s="1"/>
  <c r="C31" i="11"/>
  <c r="C32" i="11"/>
  <c r="C33" i="11"/>
  <c r="J33" i="11" s="1"/>
  <c r="C34" i="11"/>
  <c r="C35" i="11"/>
  <c r="C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27" i="11"/>
  <c r="J39" i="11"/>
  <c r="I39" i="11"/>
  <c r="H39" i="11"/>
  <c r="G39" i="11"/>
  <c r="F39" i="11"/>
  <c r="E39" i="11"/>
  <c r="D39" i="11"/>
  <c r="J36" i="11"/>
  <c r="H36" i="11"/>
  <c r="G36" i="11"/>
  <c r="F36" i="11"/>
  <c r="E36" i="11"/>
  <c r="D36" i="11"/>
  <c r="I33" i="11"/>
  <c r="J31" i="11"/>
  <c r="J30" i="11"/>
  <c r="F30" i="11"/>
  <c r="J27" i="11"/>
  <c r="I27" i="11"/>
  <c r="H27" i="11"/>
  <c r="G27" i="11"/>
  <c r="F27" i="11"/>
  <c r="E27" i="11"/>
  <c r="D27" i="11"/>
  <c r="E23" i="11"/>
  <c r="F23" i="11"/>
  <c r="G23" i="11"/>
  <c r="H23" i="11"/>
  <c r="I23" i="11"/>
  <c r="J23" i="11"/>
  <c r="E24" i="11"/>
  <c r="F24" i="11"/>
  <c r="G24" i="11"/>
  <c r="H24" i="11"/>
  <c r="I24" i="11"/>
  <c r="J24" i="11"/>
  <c r="E25" i="11"/>
  <c r="F25" i="11"/>
  <c r="G25" i="11"/>
  <c r="H25" i="11"/>
  <c r="I25" i="11"/>
  <c r="J25" i="11"/>
  <c r="E26" i="11"/>
  <c r="F26" i="11"/>
  <c r="G26" i="11"/>
  <c r="H26" i="11"/>
  <c r="I26" i="11"/>
  <c r="J26" i="11"/>
  <c r="E20" i="11"/>
  <c r="F20" i="11"/>
  <c r="G20" i="11"/>
  <c r="H20" i="11"/>
  <c r="I20" i="11"/>
  <c r="J20" i="11"/>
  <c r="E21" i="11"/>
  <c r="F21" i="11"/>
  <c r="G21" i="11"/>
  <c r="H21" i="11"/>
  <c r="I21" i="11"/>
  <c r="J21" i="11"/>
  <c r="E22" i="11"/>
  <c r="F22" i="11"/>
  <c r="G22" i="11"/>
  <c r="H22" i="11"/>
  <c r="I22" i="11"/>
  <c r="J22" i="11"/>
  <c r="D21" i="11"/>
  <c r="D22" i="11"/>
  <c r="D23" i="11"/>
  <c r="E19" i="11"/>
  <c r="F19" i="11"/>
  <c r="G19" i="11"/>
  <c r="H19" i="11"/>
  <c r="I19" i="11"/>
  <c r="J19" i="11"/>
  <c r="E18" i="11"/>
  <c r="F18" i="11"/>
  <c r="G18" i="11"/>
  <c r="H18" i="11"/>
  <c r="I18" i="11"/>
  <c r="J18" i="11"/>
  <c r="D20" i="11"/>
  <c r="D19" i="11"/>
  <c r="D18" i="11"/>
  <c r="E17" i="11"/>
  <c r="F17" i="11"/>
  <c r="G17" i="11"/>
  <c r="H17" i="11"/>
  <c r="I17" i="11"/>
  <c r="J17" i="11"/>
  <c r="D17" i="11"/>
  <c r="E16" i="11"/>
  <c r="F16" i="11"/>
  <c r="G16" i="11"/>
  <c r="H16" i="11"/>
  <c r="I16" i="11"/>
  <c r="J16" i="11"/>
  <c r="D16" i="11"/>
  <c r="E15" i="11"/>
  <c r="F15" i="11"/>
  <c r="G15" i="11"/>
  <c r="H15" i="11"/>
  <c r="I15" i="11"/>
  <c r="J15" i="11"/>
  <c r="D15" i="11"/>
  <c r="J13" i="11"/>
  <c r="J14" i="11"/>
  <c r="I13" i="11"/>
  <c r="I14" i="11"/>
  <c r="H13" i="11"/>
  <c r="H14" i="11"/>
  <c r="G13" i="11"/>
  <c r="G14" i="11"/>
  <c r="F13" i="11"/>
  <c r="F14" i="11"/>
  <c r="E13" i="11"/>
  <c r="E14" i="11"/>
  <c r="D14" i="11"/>
  <c r="D13" i="11"/>
  <c r="J12" i="11"/>
  <c r="I12" i="11"/>
  <c r="H12" i="11"/>
  <c r="G12" i="11"/>
  <c r="F12" i="11"/>
  <c r="E12" i="11"/>
  <c r="D12" i="11"/>
  <c r="J11" i="11"/>
  <c r="I11" i="11"/>
  <c r="H11" i="11"/>
  <c r="G11" i="11"/>
  <c r="F11" i="11"/>
  <c r="E11" i="11"/>
  <c r="D11" i="11"/>
  <c r="J10" i="11"/>
  <c r="I10" i="11"/>
  <c r="H10" i="11"/>
  <c r="G10" i="11"/>
  <c r="F10" i="11"/>
  <c r="E10" i="11"/>
  <c r="D10" i="11"/>
  <c r="J9" i="11"/>
  <c r="I9" i="11"/>
  <c r="H9" i="11"/>
  <c r="G9" i="11"/>
  <c r="F9" i="11"/>
  <c r="E9" i="11"/>
  <c r="D9" i="11"/>
  <c r="J7" i="11"/>
  <c r="J8" i="11"/>
  <c r="I7" i="11"/>
  <c r="I8" i="11"/>
  <c r="H7" i="11"/>
  <c r="H8" i="11"/>
  <c r="G7" i="11"/>
  <c r="G8" i="11"/>
  <c r="F7" i="11"/>
  <c r="F8" i="11"/>
  <c r="E7" i="11"/>
  <c r="E8" i="11"/>
  <c r="D7" i="11"/>
  <c r="D8" i="11"/>
  <c r="J6" i="11"/>
  <c r="I6" i="11"/>
  <c r="H6" i="11"/>
  <c r="G6" i="11"/>
  <c r="F6" i="11"/>
  <c r="E6" i="11"/>
  <c r="D6" i="11"/>
  <c r="F96" i="36"/>
  <c r="G96" i="36" s="1"/>
  <c r="E96" i="36"/>
  <c r="D97" i="36"/>
  <c r="D98" i="36" s="1"/>
  <c r="E98" i="36" s="1"/>
  <c r="C32" i="36"/>
  <c r="C33" i="36" s="1"/>
  <c r="K90" i="36"/>
  <c r="K91" i="36" s="1"/>
  <c r="C90" i="36"/>
  <c r="C91" i="36" s="1"/>
  <c r="K83" i="36"/>
  <c r="K84" i="36" s="1"/>
  <c r="C83" i="36"/>
  <c r="C84" i="36" s="1"/>
  <c r="C77" i="36"/>
  <c r="C62" i="36"/>
  <c r="C63" i="36" s="1"/>
  <c r="C54" i="36"/>
  <c r="C55" i="36" s="1"/>
  <c r="C47" i="36"/>
  <c r="C48" i="36" s="1"/>
  <c r="C40" i="36"/>
  <c r="C41" i="36" s="1"/>
  <c r="K25" i="36"/>
  <c r="K26" i="36" s="1"/>
  <c r="C25" i="36"/>
  <c r="C26" i="36" s="1"/>
  <c r="G30" i="11" l="1"/>
  <c r="D30" i="11"/>
  <c r="H30" i="11"/>
  <c r="E33" i="11"/>
  <c r="E30" i="11"/>
  <c r="G33" i="11"/>
  <c r="N23" i="24"/>
  <c r="J23" i="24"/>
  <c r="F23" i="24"/>
  <c r="P23" i="24"/>
  <c r="L23" i="24"/>
  <c r="H23" i="24"/>
  <c r="D24" i="24"/>
  <c r="P24" i="24"/>
  <c r="N24" i="24"/>
  <c r="L24" i="24"/>
  <c r="J24" i="24"/>
  <c r="H24" i="24"/>
  <c r="F24" i="24"/>
  <c r="C25" i="24"/>
  <c r="D23" i="24"/>
  <c r="O24" i="24"/>
  <c r="M24" i="24"/>
  <c r="K24" i="24"/>
  <c r="I24" i="24"/>
  <c r="G24" i="24"/>
  <c r="O23" i="24"/>
  <c r="M23" i="24"/>
  <c r="K23" i="24"/>
  <c r="I23" i="24"/>
  <c r="G23" i="24"/>
  <c r="D21" i="24"/>
  <c r="D19" i="24"/>
  <c r="O21" i="24"/>
  <c r="M21" i="24"/>
  <c r="K21" i="24"/>
  <c r="I21" i="24"/>
  <c r="G21" i="24"/>
  <c r="E21" i="24"/>
  <c r="O20" i="24"/>
  <c r="M20" i="24"/>
  <c r="K20" i="24"/>
  <c r="I20" i="24"/>
  <c r="G20" i="24"/>
  <c r="E20" i="24"/>
  <c r="O19" i="24"/>
  <c r="M19" i="24"/>
  <c r="K19" i="24"/>
  <c r="I19" i="24"/>
  <c r="G19" i="24"/>
  <c r="E19" i="24"/>
  <c r="D20" i="24"/>
  <c r="P21" i="24"/>
  <c r="N21" i="24"/>
  <c r="L21" i="24"/>
  <c r="J21" i="24"/>
  <c r="H21" i="24"/>
  <c r="P20" i="24"/>
  <c r="N20" i="24"/>
  <c r="L20" i="24"/>
  <c r="J20" i="24"/>
  <c r="H20" i="24"/>
  <c r="P19" i="24"/>
  <c r="N19" i="24"/>
  <c r="L19" i="24"/>
  <c r="J19" i="24"/>
  <c r="H19" i="24"/>
  <c r="D18" i="24"/>
  <c r="O18" i="24"/>
  <c r="M18" i="24"/>
  <c r="K18" i="24"/>
  <c r="I18" i="24"/>
  <c r="G18" i="24"/>
  <c r="E18" i="24"/>
  <c r="O17" i="24"/>
  <c r="M17" i="24"/>
  <c r="K17" i="24"/>
  <c r="I17" i="24"/>
  <c r="G17" i="24"/>
  <c r="E17" i="24"/>
  <c r="P18" i="24"/>
  <c r="N18" i="24"/>
  <c r="L18" i="24"/>
  <c r="J18" i="24"/>
  <c r="H18" i="24"/>
  <c r="P17" i="24"/>
  <c r="N17" i="24"/>
  <c r="L17" i="24"/>
  <c r="J17" i="24"/>
  <c r="H17" i="24"/>
  <c r="K7" i="9"/>
  <c r="K9" i="9"/>
  <c r="K11" i="9"/>
  <c r="K13" i="9"/>
  <c r="K27" i="9"/>
  <c r="K29" i="9"/>
  <c r="K31" i="9"/>
  <c r="K33" i="9"/>
  <c r="K35" i="9"/>
  <c r="M7" i="9"/>
  <c r="M9" i="9"/>
  <c r="M11" i="9"/>
  <c r="M13" i="9"/>
  <c r="M27" i="9"/>
  <c r="M29" i="9"/>
  <c r="M31" i="9"/>
  <c r="M33" i="9"/>
  <c r="M35" i="9"/>
  <c r="K6" i="9"/>
  <c r="M6" i="9"/>
  <c r="K8" i="9"/>
  <c r="M8" i="9"/>
  <c r="K10" i="9"/>
  <c r="M10" i="9"/>
  <c r="K12" i="9"/>
  <c r="M12" i="9"/>
  <c r="K14" i="9"/>
  <c r="M14" i="9"/>
  <c r="K28" i="9"/>
  <c r="M28" i="9"/>
  <c r="K30" i="9"/>
  <c r="M30" i="9"/>
  <c r="K32" i="9"/>
  <c r="M32" i="9"/>
  <c r="K34" i="9"/>
  <c r="M34" i="9"/>
  <c r="L6" i="9"/>
  <c r="L7" i="9"/>
  <c r="L8" i="9"/>
  <c r="L9" i="9"/>
  <c r="L10" i="9"/>
  <c r="L11" i="9"/>
  <c r="L12" i="9"/>
  <c r="L13" i="9"/>
  <c r="L14" i="9"/>
  <c r="L27" i="9"/>
  <c r="L28" i="9"/>
  <c r="L29" i="9"/>
  <c r="L30" i="9"/>
  <c r="L31" i="9"/>
  <c r="L32" i="9"/>
  <c r="L33" i="9"/>
  <c r="L34" i="9"/>
  <c r="L35" i="9"/>
  <c r="D33" i="11"/>
  <c r="F33" i="11"/>
  <c r="H33" i="11"/>
  <c r="M97" i="36"/>
  <c r="L97" i="36"/>
  <c r="M98" i="36"/>
  <c r="E97" i="36"/>
  <c r="F98" i="36"/>
  <c r="G98" i="36" s="1"/>
  <c r="F97" i="36"/>
  <c r="G97" i="36" s="1"/>
  <c r="Q20" i="27"/>
  <c r="O20" i="27"/>
  <c r="M20" i="27"/>
  <c r="K20" i="27"/>
  <c r="I20" i="27"/>
  <c r="G20" i="27"/>
  <c r="E20" i="27"/>
  <c r="P20" i="27"/>
  <c r="N20" i="27"/>
  <c r="L20" i="27"/>
  <c r="J20" i="27"/>
  <c r="H20" i="27"/>
  <c r="F20" i="27"/>
  <c r="D20" i="27"/>
  <c r="Q24" i="27"/>
  <c r="O24" i="27"/>
  <c r="M24" i="27"/>
  <c r="K24" i="27"/>
  <c r="I24" i="27"/>
  <c r="G24" i="27"/>
  <c r="E24" i="27"/>
  <c r="P24" i="27"/>
  <c r="N24" i="27"/>
  <c r="L24" i="27"/>
  <c r="J24" i="27"/>
  <c r="H24" i="27"/>
  <c r="F24" i="27"/>
  <c r="D24" i="27"/>
  <c r="E6" i="27"/>
  <c r="G6" i="27"/>
  <c r="I6" i="27"/>
  <c r="K6" i="27"/>
  <c r="M6" i="27"/>
  <c r="O6" i="27"/>
  <c r="Q6" i="27"/>
  <c r="D9" i="27"/>
  <c r="F9" i="27"/>
  <c r="H9" i="27"/>
  <c r="J9" i="27"/>
  <c r="L9" i="27"/>
  <c r="N9" i="27"/>
  <c r="P9" i="27"/>
  <c r="E13" i="27"/>
  <c r="G13" i="27"/>
  <c r="I13" i="27"/>
  <c r="K13" i="27"/>
  <c r="M13" i="27"/>
  <c r="O13" i="27"/>
  <c r="Q13" i="27"/>
  <c r="D16" i="27"/>
  <c r="F16" i="27"/>
  <c r="H16" i="27"/>
  <c r="J16" i="27"/>
  <c r="L16" i="27"/>
  <c r="N16" i="27"/>
  <c r="P16" i="27"/>
  <c r="E19" i="27"/>
  <c r="G19" i="27"/>
  <c r="I19" i="27"/>
  <c r="K19" i="27"/>
  <c r="M19" i="27"/>
  <c r="O19" i="27"/>
  <c r="Q19" i="27"/>
  <c r="E23" i="27"/>
  <c r="G23" i="27"/>
  <c r="I23" i="27"/>
  <c r="K23" i="27"/>
  <c r="M23" i="27"/>
  <c r="O23" i="27"/>
  <c r="Q23" i="27"/>
  <c r="D6" i="27"/>
  <c r="F6" i="27"/>
  <c r="H6" i="27"/>
  <c r="J6" i="27"/>
  <c r="L6" i="27"/>
  <c r="N6" i="27"/>
  <c r="P6" i="27"/>
  <c r="E9" i="27"/>
  <c r="G9" i="27"/>
  <c r="I9" i="27"/>
  <c r="K9" i="27"/>
  <c r="M9" i="27"/>
  <c r="O9" i="27"/>
  <c r="Q9" i="27"/>
  <c r="D13" i="27"/>
  <c r="F13" i="27"/>
  <c r="H13" i="27"/>
  <c r="J13" i="27"/>
  <c r="L13" i="27"/>
  <c r="N13" i="27"/>
  <c r="P13" i="27"/>
  <c r="E16" i="27"/>
  <c r="G16" i="27"/>
  <c r="I16" i="27"/>
  <c r="K16" i="27"/>
  <c r="M16" i="27"/>
  <c r="O16" i="27"/>
  <c r="D19" i="27"/>
  <c r="F19" i="27"/>
  <c r="H19" i="27"/>
  <c r="J19" i="27"/>
  <c r="L19" i="27"/>
  <c r="N19" i="27"/>
  <c r="P19" i="27"/>
  <c r="D23" i="27"/>
  <c r="F23" i="27"/>
  <c r="H23" i="27"/>
  <c r="J23" i="27"/>
  <c r="L23" i="27"/>
  <c r="N23" i="27"/>
  <c r="P23" i="27"/>
  <c r="D13" i="26"/>
  <c r="H13" i="26"/>
  <c r="L13" i="26"/>
  <c r="P13" i="26"/>
  <c r="D16" i="26"/>
  <c r="H16" i="26"/>
  <c r="L16" i="26"/>
  <c r="P16" i="26"/>
  <c r="F19" i="26"/>
  <c r="J19" i="26"/>
  <c r="N19" i="26"/>
  <c r="F23" i="26"/>
  <c r="J23" i="26"/>
  <c r="N23" i="26"/>
  <c r="F13" i="26"/>
  <c r="J13" i="26"/>
  <c r="N13" i="26"/>
  <c r="F16" i="26"/>
  <c r="J16" i="26"/>
  <c r="N16" i="26"/>
  <c r="D19" i="26"/>
  <c r="H19" i="26"/>
  <c r="L19" i="26"/>
  <c r="P19" i="26"/>
  <c r="D23" i="26"/>
  <c r="H23" i="26"/>
  <c r="L23" i="26"/>
  <c r="P23" i="26"/>
  <c r="Q24" i="26"/>
  <c r="O24" i="26"/>
  <c r="M24" i="26"/>
  <c r="K24" i="26"/>
  <c r="I24" i="26"/>
  <c r="G24" i="26"/>
  <c r="E24" i="26"/>
  <c r="P24" i="26"/>
  <c r="N24" i="26"/>
  <c r="L24" i="26"/>
  <c r="J24" i="26"/>
  <c r="H24" i="26"/>
  <c r="F24" i="26"/>
  <c r="D24" i="26"/>
  <c r="P6" i="26"/>
  <c r="N6" i="26"/>
  <c r="L6" i="26"/>
  <c r="J6" i="26"/>
  <c r="H6" i="26"/>
  <c r="F6" i="26"/>
  <c r="D6" i="26"/>
  <c r="Q6" i="26"/>
  <c r="O6" i="26"/>
  <c r="M6" i="26"/>
  <c r="K6" i="26"/>
  <c r="I6" i="26"/>
  <c r="G6" i="26"/>
  <c r="Q20" i="26"/>
  <c r="O20" i="26"/>
  <c r="M20" i="26"/>
  <c r="K20" i="26"/>
  <c r="I20" i="26"/>
  <c r="G20" i="26"/>
  <c r="E20" i="26"/>
  <c r="P20" i="26"/>
  <c r="N20" i="26"/>
  <c r="L20" i="26"/>
  <c r="J20" i="26"/>
  <c r="H20" i="26"/>
  <c r="F20" i="26"/>
  <c r="D20" i="26"/>
  <c r="E9" i="26"/>
  <c r="G9" i="26"/>
  <c r="I9" i="26"/>
  <c r="K9" i="26"/>
  <c r="M9" i="26"/>
  <c r="O9" i="26"/>
  <c r="Q9" i="26"/>
  <c r="E14" i="26"/>
  <c r="G14" i="26"/>
  <c r="I14" i="26"/>
  <c r="K14" i="26"/>
  <c r="M14" i="26"/>
  <c r="O14" i="26"/>
  <c r="Q14" i="26"/>
  <c r="D9" i="26"/>
  <c r="F9" i="26"/>
  <c r="H9" i="26"/>
  <c r="J9" i="26"/>
  <c r="L9" i="26"/>
  <c r="N9" i="26"/>
  <c r="P9" i="26"/>
  <c r="E13" i="26"/>
  <c r="G13" i="26"/>
  <c r="I13" i="26"/>
  <c r="K13" i="26"/>
  <c r="M13" i="26"/>
  <c r="O13" i="26"/>
  <c r="Q13" i="26"/>
  <c r="D14" i="26"/>
  <c r="F14" i="26"/>
  <c r="H14" i="26"/>
  <c r="J14" i="26"/>
  <c r="L14" i="26"/>
  <c r="N14" i="26"/>
  <c r="P14" i="26"/>
  <c r="E16" i="26"/>
  <c r="G16" i="26"/>
  <c r="I16" i="26"/>
  <c r="K16" i="26"/>
  <c r="M16" i="26"/>
  <c r="O16" i="26"/>
  <c r="E19" i="26"/>
  <c r="G19" i="26"/>
  <c r="I19" i="26"/>
  <c r="K19" i="26"/>
  <c r="M19" i="26"/>
  <c r="O19" i="26"/>
  <c r="E23" i="26"/>
  <c r="G23" i="26"/>
  <c r="I23" i="26"/>
  <c r="K23" i="26"/>
  <c r="M23" i="26"/>
  <c r="O23" i="26"/>
  <c r="O20" i="25"/>
  <c r="M20" i="25"/>
  <c r="K20" i="25"/>
  <c r="I20" i="25"/>
  <c r="G20" i="25"/>
  <c r="E20" i="25"/>
  <c r="P20" i="25"/>
  <c r="N20" i="25"/>
  <c r="L20" i="25"/>
  <c r="J20" i="25"/>
  <c r="H20" i="25"/>
  <c r="F20" i="25"/>
  <c r="D20" i="25"/>
  <c r="O24" i="25"/>
  <c r="M24" i="25"/>
  <c r="K24" i="25"/>
  <c r="I24" i="25"/>
  <c r="G24" i="25"/>
  <c r="E24" i="25"/>
  <c r="P24" i="25"/>
  <c r="N24" i="25"/>
  <c r="L24" i="25"/>
  <c r="J24" i="25"/>
  <c r="H24" i="25"/>
  <c r="F24" i="25"/>
  <c r="D24" i="25"/>
  <c r="E6" i="25"/>
  <c r="G6" i="25"/>
  <c r="I6" i="25"/>
  <c r="K6" i="25"/>
  <c r="M6" i="25"/>
  <c r="O6" i="25"/>
  <c r="D9" i="25"/>
  <c r="F9" i="25"/>
  <c r="H9" i="25"/>
  <c r="J9" i="25"/>
  <c r="L9" i="25"/>
  <c r="N9" i="25"/>
  <c r="P9" i="25"/>
  <c r="E13" i="25"/>
  <c r="G13" i="25"/>
  <c r="I13" i="25"/>
  <c r="K13" i="25"/>
  <c r="M13" i="25"/>
  <c r="O13" i="25"/>
  <c r="D16" i="25"/>
  <c r="F16" i="25"/>
  <c r="H16" i="25"/>
  <c r="J16" i="25"/>
  <c r="L16" i="25"/>
  <c r="N16" i="25"/>
  <c r="P16" i="25"/>
  <c r="E19" i="25"/>
  <c r="G19" i="25"/>
  <c r="I19" i="25"/>
  <c r="K19" i="25"/>
  <c r="M19" i="25"/>
  <c r="O19" i="25"/>
  <c r="E23" i="25"/>
  <c r="G23" i="25"/>
  <c r="I23" i="25"/>
  <c r="K23" i="25"/>
  <c r="M23" i="25"/>
  <c r="O23" i="25"/>
  <c r="D6" i="25"/>
  <c r="F6" i="25"/>
  <c r="H6" i="25"/>
  <c r="J6" i="25"/>
  <c r="L6" i="25"/>
  <c r="N6" i="25"/>
  <c r="E9" i="25"/>
  <c r="G9" i="25"/>
  <c r="I9" i="25"/>
  <c r="K9" i="25"/>
  <c r="M9" i="25"/>
  <c r="O9" i="25"/>
  <c r="D13" i="25"/>
  <c r="F13" i="25"/>
  <c r="H13" i="25"/>
  <c r="J13" i="25"/>
  <c r="L13" i="25"/>
  <c r="N13" i="25"/>
  <c r="P13" i="25"/>
  <c r="E16" i="25"/>
  <c r="G16" i="25"/>
  <c r="I16" i="25"/>
  <c r="K16" i="25"/>
  <c r="M16" i="25"/>
  <c r="D19" i="25"/>
  <c r="F19" i="25"/>
  <c r="H19" i="25"/>
  <c r="J19" i="25"/>
  <c r="L19" i="25"/>
  <c r="N19" i="25"/>
  <c r="D23" i="25"/>
  <c r="F23" i="25"/>
  <c r="H23" i="25"/>
  <c r="J23" i="25"/>
  <c r="L23" i="25"/>
  <c r="N23" i="25"/>
  <c r="D14" i="24"/>
  <c r="D10" i="24"/>
  <c r="D6" i="24"/>
  <c r="O14" i="24"/>
  <c r="M14" i="24"/>
  <c r="K14" i="24"/>
  <c r="I14" i="24"/>
  <c r="G14" i="24"/>
  <c r="E14" i="24"/>
  <c r="O13" i="24"/>
  <c r="M13" i="24"/>
  <c r="K13" i="24"/>
  <c r="I13" i="24"/>
  <c r="G13" i="24"/>
  <c r="E13" i="24"/>
  <c r="O10" i="24"/>
  <c r="M10" i="24"/>
  <c r="K10" i="24"/>
  <c r="I10" i="24"/>
  <c r="G10" i="24"/>
  <c r="E10" i="24"/>
  <c r="O9" i="24"/>
  <c r="M9" i="24"/>
  <c r="K9" i="24"/>
  <c r="I9" i="24"/>
  <c r="G9" i="24"/>
  <c r="E9" i="24"/>
  <c r="O7" i="24"/>
  <c r="M7" i="24"/>
  <c r="K7" i="24"/>
  <c r="I7" i="24"/>
  <c r="G7" i="24"/>
  <c r="E7" i="24"/>
  <c r="O6" i="24"/>
  <c r="M6" i="24"/>
  <c r="K6" i="24"/>
  <c r="I6" i="24"/>
  <c r="G6" i="24"/>
  <c r="E6" i="24"/>
  <c r="C22" i="24"/>
  <c r="C15" i="24"/>
  <c r="C26" i="24" s="1"/>
  <c r="D13" i="24"/>
  <c r="D9" i="24"/>
  <c r="D7" i="24"/>
  <c r="P14" i="24"/>
  <c r="N14" i="24"/>
  <c r="L14" i="24"/>
  <c r="J14" i="24"/>
  <c r="H14" i="24"/>
  <c r="P13" i="24"/>
  <c r="N13" i="24"/>
  <c r="L13" i="24"/>
  <c r="J13" i="24"/>
  <c r="H13" i="24"/>
  <c r="F13" i="24"/>
  <c r="P10" i="24"/>
  <c r="N10" i="24"/>
  <c r="L10" i="24"/>
  <c r="J10" i="24"/>
  <c r="H10" i="24"/>
  <c r="P9" i="24"/>
  <c r="N9" i="24"/>
  <c r="L9" i="24"/>
  <c r="J9" i="24"/>
  <c r="H9" i="24"/>
  <c r="F9" i="24"/>
  <c r="P7" i="24"/>
  <c r="N7" i="24"/>
  <c r="L7" i="24"/>
  <c r="J7" i="24"/>
  <c r="H7" i="24"/>
  <c r="P6" i="24"/>
  <c r="N6" i="24"/>
  <c r="L6" i="24"/>
  <c r="J6" i="24"/>
  <c r="H6" i="24"/>
  <c r="F6" i="24"/>
  <c r="G28" i="29"/>
  <c r="E28" i="29"/>
  <c r="H28" i="29"/>
  <c r="F28" i="29"/>
  <c r="D28" i="29"/>
  <c r="G34" i="29"/>
  <c r="E34" i="29"/>
  <c r="H34" i="29"/>
  <c r="F34" i="29"/>
  <c r="D34" i="29"/>
  <c r="G40" i="29"/>
  <c r="E40" i="29"/>
  <c r="H40" i="29"/>
  <c r="F40" i="29"/>
  <c r="D40" i="29"/>
  <c r="G26" i="29"/>
  <c r="E26" i="29"/>
  <c r="H26" i="29"/>
  <c r="F26" i="29"/>
  <c r="D26" i="29"/>
  <c r="E10" i="29"/>
  <c r="G10" i="29"/>
  <c r="D13" i="29"/>
  <c r="F13" i="29"/>
  <c r="H13" i="29"/>
  <c r="E16" i="29"/>
  <c r="G16" i="29"/>
  <c r="D19" i="29"/>
  <c r="F19" i="29"/>
  <c r="H19" i="29"/>
  <c r="E22" i="29"/>
  <c r="G22" i="29"/>
  <c r="D25" i="29"/>
  <c r="F25" i="29"/>
  <c r="H25" i="29"/>
  <c r="E27" i="29"/>
  <c r="G27" i="29"/>
  <c r="D30" i="29"/>
  <c r="F30" i="29"/>
  <c r="H30" i="29"/>
  <c r="E33" i="29"/>
  <c r="G33" i="29"/>
  <c r="D36" i="29"/>
  <c r="F36" i="29"/>
  <c r="H36" i="29"/>
  <c r="E39" i="29"/>
  <c r="G39" i="29"/>
  <c r="D10" i="29"/>
  <c r="F10" i="29"/>
  <c r="H10" i="29"/>
  <c r="E13" i="29"/>
  <c r="G13" i="29"/>
  <c r="D16" i="29"/>
  <c r="F16" i="29"/>
  <c r="H16" i="29"/>
  <c r="E19" i="29"/>
  <c r="G19" i="29"/>
  <c r="F22" i="29"/>
  <c r="H22" i="29"/>
  <c r="E25" i="29"/>
  <c r="G25" i="29"/>
  <c r="D27" i="29"/>
  <c r="F27" i="29"/>
  <c r="H27" i="29"/>
  <c r="E30" i="29"/>
  <c r="G30" i="29"/>
  <c r="D33" i="29"/>
  <c r="F33" i="29"/>
  <c r="H33" i="29"/>
  <c r="E36" i="29"/>
  <c r="G36" i="29"/>
  <c r="D39" i="29"/>
  <c r="F39" i="29"/>
  <c r="H39" i="29"/>
  <c r="K7" i="10"/>
  <c r="M7" i="10"/>
  <c r="D8" i="10"/>
  <c r="F8" i="10"/>
  <c r="H8" i="10"/>
  <c r="O8" i="10" s="1"/>
  <c r="J8" i="10"/>
  <c r="K10" i="10"/>
  <c r="M10" i="10"/>
  <c r="F11" i="10"/>
  <c r="H11" i="10"/>
  <c r="O11" i="10" s="1"/>
  <c r="J11" i="10"/>
  <c r="K13" i="10"/>
  <c r="M13" i="10"/>
  <c r="F14" i="10"/>
  <c r="H14" i="10"/>
  <c r="O14" i="10" s="1"/>
  <c r="J14" i="10"/>
  <c r="F17" i="10"/>
  <c r="H17" i="10"/>
  <c r="J17" i="10"/>
  <c r="L17" i="10"/>
  <c r="N17" i="10"/>
  <c r="F20" i="10"/>
  <c r="H20" i="10"/>
  <c r="J20" i="10"/>
  <c r="L20" i="10"/>
  <c r="N20" i="10"/>
  <c r="F23" i="10"/>
  <c r="H23" i="10"/>
  <c r="J23" i="10"/>
  <c r="L23" i="10"/>
  <c r="N23" i="10"/>
  <c r="F26" i="10"/>
  <c r="H26" i="10"/>
  <c r="J26" i="10"/>
  <c r="L26" i="10"/>
  <c r="N26" i="10"/>
  <c r="E28" i="10"/>
  <c r="G28" i="10"/>
  <c r="I28" i="10"/>
  <c r="P28" i="10" s="1"/>
  <c r="G31" i="10"/>
  <c r="I31" i="10"/>
  <c r="P31" i="10" s="1"/>
  <c r="G34" i="10"/>
  <c r="I34" i="10"/>
  <c r="P34" i="10" s="1"/>
  <c r="G37" i="10"/>
  <c r="I37" i="10"/>
  <c r="K37" i="10"/>
  <c r="M37" i="10"/>
  <c r="O37" i="10"/>
  <c r="G40" i="10"/>
  <c r="I40" i="10"/>
  <c r="K40" i="10"/>
  <c r="M40" i="10"/>
  <c r="O40" i="10"/>
  <c r="L7" i="10"/>
  <c r="E8" i="10"/>
  <c r="G8" i="10"/>
  <c r="L10" i="10"/>
  <c r="G11" i="10"/>
  <c r="L13" i="10"/>
  <c r="G14" i="10"/>
  <c r="G17" i="10"/>
  <c r="I17" i="10"/>
  <c r="K17" i="10"/>
  <c r="M17" i="10"/>
  <c r="G20" i="10"/>
  <c r="I20" i="10"/>
  <c r="K20" i="10"/>
  <c r="M20" i="10"/>
  <c r="G23" i="10"/>
  <c r="I23" i="10"/>
  <c r="K23" i="10"/>
  <c r="M23" i="10"/>
  <c r="G26" i="10"/>
  <c r="I26" i="10"/>
  <c r="K26" i="10"/>
  <c r="M26" i="10"/>
  <c r="D28" i="10"/>
  <c r="F28" i="10"/>
  <c r="H28" i="10"/>
  <c r="O28" i="10" s="1"/>
  <c r="F31" i="10"/>
  <c r="H31" i="10"/>
  <c r="O31" i="10" s="1"/>
  <c r="F34" i="10"/>
  <c r="H34" i="10"/>
  <c r="O34" i="10" s="1"/>
  <c r="F37" i="10"/>
  <c r="H37" i="10"/>
  <c r="J37" i="10"/>
  <c r="L37" i="10"/>
  <c r="H40" i="10"/>
  <c r="J40" i="10"/>
  <c r="L40" i="10"/>
  <c r="I29" i="11"/>
  <c r="G29" i="11"/>
  <c r="E29" i="11"/>
  <c r="J29" i="11"/>
  <c r="H29" i="11"/>
  <c r="F29" i="11"/>
  <c r="D29" i="11"/>
  <c r="I35" i="11"/>
  <c r="G35" i="11"/>
  <c r="E35" i="11"/>
  <c r="J35" i="11"/>
  <c r="H35" i="11"/>
  <c r="F35" i="11"/>
  <c r="D35" i="11"/>
  <c r="I41" i="11"/>
  <c r="G41" i="11"/>
  <c r="E41" i="11"/>
  <c r="J41" i="11"/>
  <c r="H41" i="11"/>
  <c r="F41" i="11"/>
  <c r="D41" i="11"/>
  <c r="D28" i="11"/>
  <c r="F28" i="11"/>
  <c r="H28" i="11"/>
  <c r="J28" i="11"/>
  <c r="E31" i="11"/>
  <c r="G31" i="11"/>
  <c r="I31" i="11"/>
  <c r="D34" i="11"/>
  <c r="F34" i="11"/>
  <c r="H34" i="11"/>
  <c r="J34" i="11"/>
  <c r="E37" i="11"/>
  <c r="G37" i="11"/>
  <c r="I37" i="11"/>
  <c r="D40" i="11"/>
  <c r="F40" i="11"/>
  <c r="H40" i="11"/>
  <c r="J40" i="11"/>
  <c r="E28" i="11"/>
  <c r="G28" i="11"/>
  <c r="I28" i="11"/>
  <c r="D31" i="11"/>
  <c r="F31" i="11"/>
  <c r="H31" i="11"/>
  <c r="E34" i="11"/>
  <c r="G34" i="11"/>
  <c r="I34" i="11"/>
  <c r="D37" i="11"/>
  <c r="F37" i="11"/>
  <c r="H37" i="11"/>
  <c r="E40" i="11"/>
  <c r="G40" i="11"/>
  <c r="I40" i="11"/>
  <c r="E26" i="24" l="1"/>
  <c r="G26" i="24"/>
  <c r="I26" i="24"/>
  <c r="K26" i="24"/>
  <c r="M26" i="24"/>
  <c r="O26" i="24"/>
  <c r="F26" i="24"/>
  <c r="H26" i="24"/>
  <c r="J26" i="24"/>
  <c r="L26" i="24"/>
  <c r="N26" i="24"/>
  <c r="P26" i="24"/>
  <c r="D26" i="24"/>
  <c r="E25" i="24"/>
  <c r="G25" i="24"/>
  <c r="I25" i="24"/>
  <c r="K25" i="24"/>
  <c r="M25" i="24"/>
  <c r="O25" i="24"/>
  <c r="D25" i="24"/>
  <c r="F25" i="24"/>
  <c r="H25" i="24"/>
  <c r="J25" i="24"/>
  <c r="L25" i="24"/>
  <c r="N25" i="24"/>
  <c r="P25" i="24"/>
  <c r="F22" i="24"/>
  <c r="H22" i="24"/>
  <c r="J22" i="24"/>
  <c r="L22" i="24"/>
  <c r="N22" i="24"/>
  <c r="P22" i="24"/>
  <c r="D22" i="24"/>
  <c r="E22" i="24"/>
  <c r="G22" i="24"/>
  <c r="I22" i="24"/>
  <c r="K22" i="24"/>
  <c r="M22" i="24"/>
  <c r="O22" i="24"/>
  <c r="P17" i="27"/>
  <c r="N17" i="27"/>
  <c r="L17" i="27"/>
  <c r="J17" i="27"/>
  <c r="H17" i="27"/>
  <c r="F17" i="27"/>
  <c r="D17" i="27"/>
  <c r="Q17" i="27"/>
  <c r="O17" i="27"/>
  <c r="M17" i="27"/>
  <c r="K17" i="27"/>
  <c r="I17" i="27"/>
  <c r="G17" i="27"/>
  <c r="E17" i="27"/>
  <c r="Q10" i="27"/>
  <c r="O10" i="27"/>
  <c r="M10" i="27"/>
  <c r="K10" i="27"/>
  <c r="I10" i="27"/>
  <c r="G10" i="27"/>
  <c r="E10" i="27"/>
  <c r="P10" i="27"/>
  <c r="N10" i="27"/>
  <c r="L10" i="27"/>
  <c r="J10" i="27"/>
  <c r="H10" i="27"/>
  <c r="F10" i="27"/>
  <c r="D10" i="27"/>
  <c r="P14" i="27"/>
  <c r="N14" i="27"/>
  <c r="L14" i="27"/>
  <c r="J14" i="27"/>
  <c r="H14" i="27"/>
  <c r="F14" i="27"/>
  <c r="D14" i="27"/>
  <c r="Q14" i="27"/>
  <c r="O14" i="27"/>
  <c r="M14" i="27"/>
  <c r="K14" i="27"/>
  <c r="I14" i="27"/>
  <c r="G14" i="27"/>
  <c r="E14" i="27"/>
  <c r="P7" i="27"/>
  <c r="N7" i="27"/>
  <c r="L7" i="27"/>
  <c r="J7" i="27"/>
  <c r="H7" i="27"/>
  <c r="F7" i="27"/>
  <c r="D7" i="27"/>
  <c r="Q7" i="27"/>
  <c r="O7" i="27"/>
  <c r="M7" i="27"/>
  <c r="K7" i="27"/>
  <c r="I7" i="27"/>
  <c r="G7" i="27"/>
  <c r="E7" i="27"/>
  <c r="Q10" i="26"/>
  <c r="O10" i="26"/>
  <c r="M10" i="26"/>
  <c r="K10" i="26"/>
  <c r="I10" i="26"/>
  <c r="G10" i="26"/>
  <c r="E10" i="26"/>
  <c r="P10" i="26"/>
  <c r="N10" i="26"/>
  <c r="L10" i="26"/>
  <c r="J10" i="26"/>
  <c r="H10" i="26"/>
  <c r="F10" i="26"/>
  <c r="D10" i="26"/>
  <c r="Q17" i="26"/>
  <c r="O17" i="26"/>
  <c r="M17" i="26"/>
  <c r="K17" i="26"/>
  <c r="I17" i="26"/>
  <c r="G17" i="26"/>
  <c r="E17" i="26"/>
  <c r="P17" i="26"/>
  <c r="N17" i="26"/>
  <c r="L17" i="26"/>
  <c r="J17" i="26"/>
  <c r="H17" i="26"/>
  <c r="F17" i="26"/>
  <c r="D17" i="26"/>
  <c r="Q15" i="26"/>
  <c r="O15" i="26"/>
  <c r="M15" i="26"/>
  <c r="K15" i="26"/>
  <c r="I15" i="26"/>
  <c r="G15" i="26"/>
  <c r="E15" i="26"/>
  <c r="P15" i="26"/>
  <c r="N15" i="26"/>
  <c r="L15" i="26"/>
  <c r="J15" i="26"/>
  <c r="H15" i="26"/>
  <c r="F15" i="26"/>
  <c r="D15" i="26"/>
  <c r="Q7" i="26"/>
  <c r="O7" i="26"/>
  <c r="M7" i="26"/>
  <c r="K7" i="26"/>
  <c r="I7" i="26"/>
  <c r="G7" i="26"/>
  <c r="E7" i="26"/>
  <c r="P7" i="26"/>
  <c r="N7" i="26"/>
  <c r="L7" i="26"/>
  <c r="J7" i="26"/>
  <c r="H7" i="26"/>
  <c r="F7" i="26"/>
  <c r="D7" i="26"/>
  <c r="P17" i="25"/>
  <c r="N17" i="25"/>
  <c r="L17" i="25"/>
  <c r="J17" i="25"/>
  <c r="H17" i="25"/>
  <c r="F17" i="25"/>
  <c r="D17" i="25"/>
  <c r="O17" i="25"/>
  <c r="M17" i="25"/>
  <c r="K17" i="25"/>
  <c r="I17" i="25"/>
  <c r="G17" i="25"/>
  <c r="E17" i="25"/>
  <c r="P14" i="25"/>
  <c r="N14" i="25"/>
  <c r="L14" i="25"/>
  <c r="J14" i="25"/>
  <c r="H14" i="25"/>
  <c r="F14" i="25"/>
  <c r="D14" i="25"/>
  <c r="O14" i="25"/>
  <c r="M14" i="25"/>
  <c r="K14" i="25"/>
  <c r="I14" i="25"/>
  <c r="G14" i="25"/>
  <c r="E14" i="25"/>
  <c r="P7" i="25"/>
  <c r="N7" i="25"/>
  <c r="L7" i="25"/>
  <c r="J7" i="25"/>
  <c r="H7" i="25"/>
  <c r="F7" i="25"/>
  <c r="D7" i="25"/>
  <c r="O7" i="25"/>
  <c r="M7" i="25"/>
  <c r="K7" i="25"/>
  <c r="I7" i="25"/>
  <c r="G7" i="25"/>
  <c r="E7" i="25"/>
  <c r="O10" i="25"/>
  <c r="M10" i="25"/>
  <c r="K10" i="25"/>
  <c r="I10" i="25"/>
  <c r="G10" i="25"/>
  <c r="E10" i="25"/>
  <c r="P10" i="25"/>
  <c r="N10" i="25"/>
  <c r="L10" i="25"/>
  <c r="J10" i="25"/>
  <c r="H10" i="25"/>
  <c r="F10" i="25"/>
  <c r="D10" i="25"/>
  <c r="F15" i="24"/>
  <c r="H15" i="24"/>
  <c r="J15" i="24"/>
  <c r="L15" i="24"/>
  <c r="N15" i="24"/>
  <c r="P15" i="24"/>
  <c r="D15" i="24"/>
  <c r="E15" i="24"/>
  <c r="G15" i="24"/>
  <c r="I15" i="24"/>
  <c r="K15" i="24"/>
  <c r="M15" i="24"/>
  <c r="O15" i="24"/>
  <c r="F11" i="24"/>
  <c r="H11" i="24"/>
  <c r="J11" i="24"/>
  <c r="L11" i="24"/>
  <c r="N11" i="24"/>
  <c r="P11" i="24"/>
  <c r="D11" i="24"/>
  <c r="E11" i="24"/>
  <c r="G11" i="24"/>
  <c r="I11" i="24"/>
  <c r="K11" i="24"/>
  <c r="M11" i="24"/>
  <c r="O11" i="24"/>
  <c r="G14" i="29"/>
  <c r="E14" i="29"/>
  <c r="H14" i="29"/>
  <c r="F14" i="29"/>
  <c r="D14" i="29"/>
  <c r="H31" i="29"/>
  <c r="F31" i="29"/>
  <c r="D31" i="29"/>
  <c r="G31" i="29"/>
  <c r="E31" i="29"/>
  <c r="G20" i="29"/>
  <c r="E20" i="29"/>
  <c r="H20" i="29"/>
  <c r="F20" i="29"/>
  <c r="D20" i="29"/>
  <c r="H37" i="29"/>
  <c r="F37" i="29"/>
  <c r="D37" i="29"/>
  <c r="G37" i="29"/>
  <c r="E37" i="29"/>
  <c r="H23" i="29"/>
  <c r="F23" i="29"/>
  <c r="D23" i="29"/>
  <c r="G23" i="29"/>
  <c r="E23" i="29"/>
  <c r="H17" i="29"/>
  <c r="F17" i="29"/>
  <c r="D17" i="29"/>
  <c r="G17" i="29"/>
  <c r="E17" i="29"/>
  <c r="H11" i="29"/>
  <c r="F11" i="29"/>
  <c r="D11" i="29"/>
  <c r="G11" i="29"/>
  <c r="E11" i="29"/>
  <c r="M14" i="10"/>
  <c r="K14" i="10"/>
  <c r="N14" i="10"/>
  <c r="L14" i="10"/>
  <c r="M8" i="10"/>
  <c r="K8" i="10"/>
  <c r="N8" i="10"/>
  <c r="L8" i="10"/>
  <c r="N38" i="10"/>
  <c r="L38" i="10"/>
  <c r="J38" i="10"/>
  <c r="H38" i="10"/>
  <c r="F38" i="10"/>
  <c r="O38" i="10"/>
  <c r="M38" i="10"/>
  <c r="K38" i="10"/>
  <c r="I38" i="10"/>
  <c r="G38" i="10"/>
  <c r="N24" i="10"/>
  <c r="L24" i="10"/>
  <c r="J24" i="10"/>
  <c r="H24" i="10"/>
  <c r="F24" i="10"/>
  <c r="O24" i="10"/>
  <c r="M24" i="10"/>
  <c r="K24" i="10"/>
  <c r="I24" i="10"/>
  <c r="G24" i="10"/>
  <c r="J15" i="10"/>
  <c r="H15" i="10"/>
  <c r="O15" i="10" s="1"/>
  <c r="F15" i="10"/>
  <c r="I15" i="10"/>
  <c r="P15" i="10" s="1"/>
  <c r="G15" i="10"/>
  <c r="J9" i="10"/>
  <c r="H9" i="10"/>
  <c r="O9" i="10" s="1"/>
  <c r="F9" i="10"/>
  <c r="D9" i="10"/>
  <c r="I9" i="10"/>
  <c r="P9" i="10" s="1"/>
  <c r="G9" i="10"/>
  <c r="E9" i="10"/>
  <c r="M11" i="10"/>
  <c r="K11" i="10"/>
  <c r="N11" i="10"/>
  <c r="L11" i="10"/>
  <c r="N41" i="10"/>
  <c r="L41" i="10"/>
  <c r="J41" i="10"/>
  <c r="H41" i="10"/>
  <c r="F41" i="10"/>
  <c r="O41" i="10"/>
  <c r="M41" i="10"/>
  <c r="K41" i="10"/>
  <c r="I41" i="10"/>
  <c r="G41" i="10"/>
  <c r="J35" i="10"/>
  <c r="H35" i="10"/>
  <c r="O35" i="10" s="1"/>
  <c r="F35" i="10"/>
  <c r="I35" i="10"/>
  <c r="P35" i="10" s="1"/>
  <c r="G35" i="10"/>
  <c r="N34" i="10"/>
  <c r="L34" i="10"/>
  <c r="M34" i="10"/>
  <c r="K34" i="10"/>
  <c r="J32" i="10"/>
  <c r="H32" i="10"/>
  <c r="O32" i="10" s="1"/>
  <c r="F32" i="10"/>
  <c r="I32" i="10"/>
  <c r="P32" i="10" s="1"/>
  <c r="G32" i="10"/>
  <c r="N31" i="10"/>
  <c r="L31" i="10"/>
  <c r="M31" i="10"/>
  <c r="K31" i="10"/>
  <c r="J29" i="10"/>
  <c r="H29" i="10"/>
  <c r="O29" i="10" s="1"/>
  <c r="F29" i="10"/>
  <c r="D29" i="10"/>
  <c r="I29" i="10"/>
  <c r="P29" i="10" s="1"/>
  <c r="G29" i="10"/>
  <c r="E29" i="10"/>
  <c r="N28" i="10"/>
  <c r="L28" i="10"/>
  <c r="M28" i="10"/>
  <c r="K28" i="10"/>
  <c r="N27" i="10"/>
  <c r="L27" i="10"/>
  <c r="J27" i="10"/>
  <c r="H27" i="10"/>
  <c r="F27" i="10"/>
  <c r="O27" i="10"/>
  <c r="M27" i="10"/>
  <c r="K27" i="10"/>
  <c r="I27" i="10"/>
  <c r="G27" i="10"/>
  <c r="N21" i="10"/>
  <c r="L21" i="10"/>
  <c r="J21" i="10"/>
  <c r="H21" i="10"/>
  <c r="F21" i="10"/>
  <c r="O21" i="10"/>
  <c r="M21" i="10"/>
  <c r="K21" i="10"/>
  <c r="I21" i="10"/>
  <c r="G21" i="10"/>
  <c r="N18" i="10"/>
  <c r="L18" i="10"/>
  <c r="J18" i="10"/>
  <c r="H18" i="10"/>
  <c r="F18" i="10"/>
  <c r="O18" i="10"/>
  <c r="M18" i="10"/>
  <c r="K18" i="10"/>
  <c r="I18" i="10"/>
  <c r="G18" i="10"/>
  <c r="J12" i="10"/>
  <c r="H12" i="10"/>
  <c r="O12" i="10" s="1"/>
  <c r="F12" i="10"/>
  <c r="I12" i="10"/>
  <c r="P12" i="10" s="1"/>
  <c r="G12" i="10"/>
  <c r="J38" i="11"/>
  <c r="H38" i="11"/>
  <c r="F38" i="11"/>
  <c r="D38" i="11"/>
  <c r="I38" i="11"/>
  <c r="G38" i="11"/>
  <c r="E38" i="11"/>
  <c r="J32" i="11"/>
  <c r="H32" i="11"/>
  <c r="F32" i="11"/>
  <c r="D32" i="11"/>
  <c r="I32" i="11"/>
  <c r="G32" i="11"/>
  <c r="E32" i="11"/>
  <c r="P25" i="27" l="1"/>
  <c r="N25" i="27"/>
  <c r="L25" i="27"/>
  <c r="J25" i="27"/>
  <c r="H25" i="27"/>
  <c r="F25" i="27"/>
  <c r="D25" i="27"/>
  <c r="Q25" i="27"/>
  <c r="O25" i="27"/>
  <c r="M25" i="27"/>
  <c r="K25" i="27"/>
  <c r="I25" i="27"/>
  <c r="G25" i="27"/>
  <c r="E25" i="27"/>
  <c r="Q18" i="27"/>
  <c r="O18" i="27"/>
  <c r="M18" i="27"/>
  <c r="K18" i="27"/>
  <c r="I18" i="27"/>
  <c r="G18" i="27"/>
  <c r="E18" i="27"/>
  <c r="P18" i="27"/>
  <c r="N18" i="27"/>
  <c r="L18" i="27"/>
  <c r="J18" i="27"/>
  <c r="H18" i="27"/>
  <c r="F18" i="27"/>
  <c r="D18" i="27"/>
  <c r="P15" i="27"/>
  <c r="N15" i="27"/>
  <c r="L15" i="27"/>
  <c r="J15" i="27"/>
  <c r="H15" i="27"/>
  <c r="F15" i="27"/>
  <c r="D15" i="27"/>
  <c r="Q15" i="27"/>
  <c r="O15" i="27"/>
  <c r="M15" i="27"/>
  <c r="K15" i="27"/>
  <c r="I15" i="27"/>
  <c r="G15" i="27"/>
  <c r="E15" i="27"/>
  <c r="P21" i="27"/>
  <c r="N21" i="27"/>
  <c r="L21" i="27"/>
  <c r="J21" i="27"/>
  <c r="H21" i="27"/>
  <c r="F21" i="27"/>
  <c r="D21" i="27"/>
  <c r="Q21" i="27"/>
  <c r="O21" i="27"/>
  <c r="M21" i="27"/>
  <c r="K21" i="27"/>
  <c r="I21" i="27"/>
  <c r="G21" i="27"/>
  <c r="E21" i="27"/>
  <c r="Q11" i="27"/>
  <c r="O11" i="27"/>
  <c r="M11" i="27"/>
  <c r="K11" i="27"/>
  <c r="I11" i="27"/>
  <c r="G11" i="27"/>
  <c r="E11" i="27"/>
  <c r="P11" i="27"/>
  <c r="N11" i="27"/>
  <c r="L11" i="27"/>
  <c r="J11" i="27"/>
  <c r="H11" i="27"/>
  <c r="F11" i="27"/>
  <c r="D11" i="27"/>
  <c r="Q25" i="26"/>
  <c r="M25" i="26"/>
  <c r="I25" i="26"/>
  <c r="E25" i="26"/>
  <c r="P25" i="26"/>
  <c r="L25" i="26"/>
  <c r="H25" i="26"/>
  <c r="D25" i="26"/>
  <c r="O25" i="26"/>
  <c r="K25" i="26"/>
  <c r="G25" i="26"/>
  <c r="N25" i="26"/>
  <c r="J25" i="26"/>
  <c r="F25" i="26"/>
  <c r="Q18" i="26"/>
  <c r="O18" i="26"/>
  <c r="M18" i="26"/>
  <c r="K18" i="26"/>
  <c r="I18" i="26"/>
  <c r="G18" i="26"/>
  <c r="E18" i="26"/>
  <c r="P18" i="26"/>
  <c r="N18" i="26"/>
  <c r="L18" i="26"/>
  <c r="J18" i="26"/>
  <c r="H18" i="26"/>
  <c r="F18" i="26"/>
  <c r="D18" i="26"/>
  <c r="Q26" i="26"/>
  <c r="O26" i="26"/>
  <c r="M26" i="26"/>
  <c r="K26" i="26"/>
  <c r="I26" i="26"/>
  <c r="G26" i="26"/>
  <c r="E26" i="26"/>
  <c r="P26" i="26"/>
  <c r="N26" i="26"/>
  <c r="L26" i="26"/>
  <c r="J26" i="26"/>
  <c r="H26" i="26"/>
  <c r="F26" i="26"/>
  <c r="D26" i="26"/>
  <c r="P11" i="26"/>
  <c r="N11" i="26"/>
  <c r="L11" i="26"/>
  <c r="J11" i="26"/>
  <c r="H11" i="26"/>
  <c r="F11" i="26"/>
  <c r="D11" i="26"/>
  <c r="Q11" i="26"/>
  <c r="O11" i="26"/>
  <c r="M11" i="26"/>
  <c r="K11" i="26"/>
  <c r="I11" i="26"/>
  <c r="G11" i="26"/>
  <c r="E11" i="26"/>
  <c r="Q21" i="26"/>
  <c r="O21" i="26"/>
  <c r="M21" i="26"/>
  <c r="K21" i="26"/>
  <c r="I21" i="26"/>
  <c r="G21" i="26"/>
  <c r="E21" i="26"/>
  <c r="P21" i="26"/>
  <c r="N21" i="26"/>
  <c r="L21" i="26"/>
  <c r="J21" i="26"/>
  <c r="H21" i="26"/>
  <c r="F21" i="26"/>
  <c r="D21" i="26"/>
  <c r="P21" i="25"/>
  <c r="N21" i="25"/>
  <c r="L21" i="25"/>
  <c r="J21" i="25"/>
  <c r="H21" i="25"/>
  <c r="F21" i="25"/>
  <c r="D21" i="25"/>
  <c r="O21" i="25"/>
  <c r="M21" i="25"/>
  <c r="K21" i="25"/>
  <c r="I21" i="25"/>
  <c r="G21" i="25"/>
  <c r="E21" i="25"/>
  <c r="O18" i="25"/>
  <c r="M18" i="25"/>
  <c r="K18" i="25"/>
  <c r="I18" i="25"/>
  <c r="G18" i="25"/>
  <c r="E18" i="25"/>
  <c r="P18" i="25"/>
  <c r="N18" i="25"/>
  <c r="L18" i="25"/>
  <c r="J18" i="25"/>
  <c r="H18" i="25"/>
  <c r="F18" i="25"/>
  <c r="D18" i="25"/>
  <c r="P25" i="25"/>
  <c r="N25" i="25"/>
  <c r="L25" i="25"/>
  <c r="J25" i="25"/>
  <c r="H25" i="25"/>
  <c r="F25" i="25"/>
  <c r="D25" i="25"/>
  <c r="O25" i="25"/>
  <c r="M25" i="25"/>
  <c r="K25" i="25"/>
  <c r="I25" i="25"/>
  <c r="G25" i="25"/>
  <c r="E25" i="25"/>
  <c r="O11" i="25"/>
  <c r="M11" i="25"/>
  <c r="K11" i="25"/>
  <c r="I11" i="25"/>
  <c r="G11" i="25"/>
  <c r="E11" i="25"/>
  <c r="P11" i="25"/>
  <c r="N11" i="25"/>
  <c r="L11" i="25"/>
  <c r="J11" i="25"/>
  <c r="H11" i="25"/>
  <c r="F11" i="25"/>
  <c r="D11" i="25"/>
  <c r="P15" i="25"/>
  <c r="N15" i="25"/>
  <c r="L15" i="25"/>
  <c r="J15" i="25"/>
  <c r="H15" i="25"/>
  <c r="F15" i="25"/>
  <c r="D15" i="25"/>
  <c r="O15" i="25"/>
  <c r="M15" i="25"/>
  <c r="K15" i="25"/>
  <c r="I15" i="25"/>
  <c r="G15" i="25"/>
  <c r="E15" i="25"/>
  <c r="D17" i="24"/>
  <c r="F16" i="24"/>
  <c r="H16" i="24"/>
  <c r="J16" i="24"/>
  <c r="L16" i="24"/>
  <c r="N16" i="24"/>
  <c r="P16" i="24"/>
  <c r="E16" i="24"/>
  <c r="G16" i="24"/>
  <c r="I16" i="24"/>
  <c r="K16" i="24"/>
  <c r="M16" i="24"/>
  <c r="O16" i="24"/>
  <c r="D16" i="24"/>
  <c r="G32" i="29"/>
  <c r="E32" i="29"/>
  <c r="H32" i="29"/>
  <c r="F32" i="29"/>
  <c r="D32" i="29"/>
  <c r="G38" i="29"/>
  <c r="E38" i="29"/>
  <c r="H38" i="29"/>
  <c r="F38" i="29"/>
  <c r="D38" i="29"/>
  <c r="H29" i="29"/>
  <c r="F29" i="29"/>
  <c r="D29" i="29"/>
  <c r="G29" i="29"/>
  <c r="E29" i="29"/>
  <c r="H35" i="29"/>
  <c r="F35" i="29"/>
  <c r="D35" i="29"/>
  <c r="G35" i="29"/>
  <c r="E35" i="29"/>
  <c r="N39" i="10"/>
  <c r="L39" i="10"/>
  <c r="J39" i="10"/>
  <c r="H39" i="10"/>
  <c r="F39" i="10"/>
  <c r="O39" i="10"/>
  <c r="M39" i="10"/>
  <c r="K39" i="10"/>
  <c r="I39" i="10"/>
  <c r="G39" i="10"/>
  <c r="N29" i="10"/>
  <c r="L29" i="10"/>
  <c r="M29" i="10"/>
  <c r="K29" i="10"/>
  <c r="N35" i="10"/>
  <c r="L35" i="10"/>
  <c r="M35" i="10"/>
  <c r="K35" i="10"/>
  <c r="N15" i="10"/>
  <c r="L15" i="10"/>
  <c r="M15" i="10"/>
  <c r="K15" i="10"/>
  <c r="J36" i="10"/>
  <c r="H36" i="10"/>
  <c r="O36" i="10" s="1"/>
  <c r="F36" i="10"/>
  <c r="I36" i="10"/>
  <c r="P36" i="10" s="1"/>
  <c r="G36" i="10"/>
  <c r="N12" i="10"/>
  <c r="L12" i="10"/>
  <c r="M12" i="10"/>
  <c r="K12" i="10"/>
  <c r="J33" i="10"/>
  <c r="H33" i="10"/>
  <c r="O33" i="10" s="1"/>
  <c r="F33" i="10"/>
  <c r="I33" i="10"/>
  <c r="P33" i="10" s="1"/>
  <c r="G33" i="10"/>
  <c r="N32" i="10"/>
  <c r="L32" i="10"/>
  <c r="M32" i="10"/>
  <c r="K32" i="10"/>
  <c r="N9" i="10"/>
  <c r="L9" i="10"/>
  <c r="M9" i="10"/>
  <c r="K9" i="10"/>
  <c r="J30" i="10"/>
  <c r="H30" i="10"/>
  <c r="O30" i="10" s="1"/>
  <c r="F30" i="10"/>
  <c r="D30" i="10"/>
  <c r="I30" i="10"/>
  <c r="P30" i="10" s="1"/>
  <c r="G30" i="10"/>
  <c r="E30" i="10"/>
  <c r="Q26" i="27" l="1"/>
  <c r="O26" i="27"/>
  <c r="M26" i="27"/>
  <c r="K26" i="27"/>
  <c r="I26" i="27"/>
  <c r="G26" i="27"/>
  <c r="E26" i="27"/>
  <c r="P26" i="27"/>
  <c r="N26" i="27"/>
  <c r="L26" i="27"/>
  <c r="J26" i="27"/>
  <c r="H26" i="27"/>
  <c r="F26" i="27"/>
  <c r="D26" i="27"/>
  <c r="Q22" i="27"/>
  <c r="O22" i="27"/>
  <c r="M22" i="27"/>
  <c r="K22" i="27"/>
  <c r="I22" i="27"/>
  <c r="G22" i="27"/>
  <c r="E22" i="27"/>
  <c r="P22" i="27"/>
  <c r="N22" i="27"/>
  <c r="L22" i="27"/>
  <c r="J22" i="27"/>
  <c r="H22" i="27"/>
  <c r="F22" i="27"/>
  <c r="D22" i="27"/>
  <c r="Q22" i="26"/>
  <c r="O22" i="26"/>
  <c r="M22" i="26"/>
  <c r="K22" i="26"/>
  <c r="I22" i="26"/>
  <c r="G22" i="26"/>
  <c r="E22" i="26"/>
  <c r="P22" i="26"/>
  <c r="N22" i="26"/>
  <c r="L22" i="26"/>
  <c r="J22" i="26"/>
  <c r="H22" i="26"/>
  <c r="F22" i="26"/>
  <c r="D22" i="26"/>
  <c r="O26" i="25"/>
  <c r="M26" i="25"/>
  <c r="K26" i="25"/>
  <c r="I26" i="25"/>
  <c r="G26" i="25"/>
  <c r="E26" i="25"/>
  <c r="P26" i="25"/>
  <c r="N26" i="25"/>
  <c r="L26" i="25"/>
  <c r="J26" i="25"/>
  <c r="H26" i="25"/>
  <c r="F26" i="25"/>
  <c r="D26" i="25"/>
  <c r="O22" i="25"/>
  <c r="M22" i="25"/>
  <c r="K22" i="25"/>
  <c r="I22" i="25"/>
  <c r="G22" i="25"/>
  <c r="E22" i="25"/>
  <c r="P22" i="25"/>
  <c r="N22" i="25"/>
  <c r="L22" i="25"/>
  <c r="J22" i="25"/>
  <c r="H22" i="25"/>
  <c r="F22" i="25"/>
  <c r="D22" i="25"/>
  <c r="N33" i="10"/>
  <c r="L33" i="10"/>
  <c r="M33" i="10"/>
  <c r="K33" i="10"/>
  <c r="N30" i="10"/>
  <c r="L30" i="10"/>
  <c r="M30" i="10"/>
  <c r="K30" i="10"/>
  <c r="N36" i="10"/>
  <c r="L36" i="10"/>
  <c r="M36" i="10"/>
  <c r="K36" i="10"/>
  <c r="F17" i="36" l="1"/>
  <c r="C18" i="36"/>
  <c r="C19" i="36" s="1"/>
  <c r="M10" i="36"/>
  <c r="N10" i="36"/>
  <c r="L10" i="36"/>
  <c r="J10" i="36"/>
  <c r="I10" i="36"/>
  <c r="H10" i="36"/>
  <c r="F10" i="36"/>
  <c r="G10" i="36"/>
  <c r="D10" i="36"/>
  <c r="C11" i="36"/>
  <c r="N11" i="36" s="1"/>
  <c r="N17" i="36"/>
  <c r="M17" i="36"/>
  <c r="L17" i="36"/>
  <c r="J17" i="36"/>
  <c r="H17" i="36"/>
  <c r="D17" i="36"/>
  <c r="F25" i="36"/>
  <c r="M24" i="36"/>
  <c r="N24" i="36" s="1"/>
  <c r="L24" i="36"/>
  <c r="F24" i="36"/>
  <c r="D24" i="36"/>
  <c r="M31" i="36"/>
  <c r="L31" i="36"/>
  <c r="J31" i="36"/>
  <c r="H31" i="36"/>
  <c r="F31" i="36"/>
  <c r="D31" i="36"/>
  <c r="D18" i="36" l="1"/>
  <c r="L18" i="36"/>
  <c r="H18" i="36"/>
  <c r="N18" i="36"/>
  <c r="M19" i="36"/>
  <c r="F18" i="36"/>
  <c r="J18" i="36"/>
  <c r="M18" i="36"/>
  <c r="D11" i="36"/>
  <c r="F11" i="36"/>
  <c r="G11" i="36"/>
  <c r="I11" i="36"/>
  <c r="L11" i="36"/>
  <c r="M11" i="36"/>
  <c r="H11" i="36"/>
  <c r="J11" i="36"/>
  <c r="H19" i="36"/>
  <c r="D19" i="36"/>
  <c r="L19" i="36"/>
  <c r="N19" i="36"/>
  <c r="F19" i="36"/>
  <c r="J19" i="36"/>
  <c r="D25" i="36"/>
  <c r="D26" i="36"/>
  <c r="M26" i="36"/>
  <c r="N26" i="36" s="1"/>
  <c r="L26" i="36"/>
  <c r="M25" i="36"/>
  <c r="N25" i="36" s="1"/>
  <c r="F26" i="36"/>
  <c r="L25" i="36"/>
  <c r="C12" i="36" l="1"/>
  <c r="M12" i="36" l="1"/>
  <c r="L12" i="36"/>
  <c r="I12" i="36"/>
  <c r="G12" i="36"/>
  <c r="F12" i="36"/>
  <c r="D12" i="36"/>
  <c r="N12" i="36"/>
  <c r="J12" i="36"/>
  <c r="H12" i="36"/>
  <c r="M32" i="36" l="1"/>
  <c r="L32" i="36"/>
  <c r="J32" i="36"/>
  <c r="H32" i="36"/>
  <c r="F32" i="36"/>
  <c r="D32" i="36"/>
  <c r="M33" i="36" l="1"/>
  <c r="L33" i="36"/>
  <c r="J33" i="36"/>
  <c r="H33" i="36"/>
  <c r="F33" i="36"/>
  <c r="D33" i="36"/>
  <c r="H53" i="36"/>
  <c r="F53" i="36"/>
  <c r="D53" i="36"/>
  <c r="H40" i="36"/>
  <c r="H39" i="36"/>
  <c r="F40" i="36"/>
  <c r="F39" i="36"/>
  <c r="D40" i="36"/>
  <c r="D39" i="36"/>
  <c r="N39" i="36"/>
  <c r="M39" i="36"/>
  <c r="L39" i="36"/>
  <c r="J39" i="36"/>
  <c r="N41" i="36" l="1"/>
  <c r="M41" i="36"/>
  <c r="L40" i="36"/>
  <c r="N40" i="36"/>
  <c r="J40" i="36"/>
  <c r="M40" i="36"/>
  <c r="F41" i="36" l="1"/>
  <c r="D41" i="36"/>
  <c r="H41" i="36"/>
  <c r="L41" i="36"/>
  <c r="J41" i="36"/>
  <c r="F54" i="36" l="1"/>
  <c r="D54" i="36"/>
  <c r="H54" i="36"/>
  <c r="H55" i="36" l="1"/>
  <c r="D55" i="36"/>
  <c r="F55" i="36"/>
  <c r="J47" i="36" l="1"/>
  <c r="J48" i="36"/>
  <c r="J46" i="36"/>
  <c r="H46" i="36"/>
  <c r="F46" i="36"/>
  <c r="D46" i="36"/>
  <c r="H47" i="36"/>
  <c r="H48" i="36"/>
  <c r="L46" i="36" l="1"/>
  <c r="L90" i="36"/>
  <c r="J53" i="36"/>
  <c r="L53" i="36"/>
  <c r="M53" i="36"/>
  <c r="N53" i="36"/>
  <c r="J54" i="36"/>
  <c r="D61" i="36"/>
  <c r="F61" i="36"/>
  <c r="H61" i="36"/>
  <c r="J61" i="36"/>
  <c r="L61" i="36"/>
  <c r="N61" i="36"/>
  <c r="D62" i="36"/>
  <c r="D68" i="36"/>
  <c r="E68" i="36"/>
  <c r="F68" i="36"/>
  <c r="H68" i="36"/>
  <c r="I68" i="36"/>
  <c r="J68" i="36"/>
  <c r="K68" i="36"/>
  <c r="L68" i="36"/>
  <c r="M68" i="36"/>
  <c r="N68" i="36"/>
  <c r="D69" i="36"/>
  <c r="D75" i="36"/>
  <c r="F75" i="36"/>
  <c r="H75" i="36"/>
  <c r="I75" i="36"/>
  <c r="J75" i="36"/>
  <c r="K75" i="36"/>
  <c r="L75" i="36"/>
  <c r="M75" i="36"/>
  <c r="N75" i="36"/>
  <c r="L76" i="36"/>
  <c r="D82" i="36"/>
  <c r="F82" i="36"/>
  <c r="G82" i="36"/>
  <c r="L82" i="36"/>
  <c r="M82" i="36"/>
  <c r="N82" i="36"/>
  <c r="F83" i="36"/>
  <c r="N83" i="36"/>
  <c r="D89" i="36"/>
  <c r="F89" i="36"/>
  <c r="G89" i="36"/>
  <c r="L89" i="36"/>
  <c r="M89" i="36"/>
  <c r="N89" i="36" s="1"/>
  <c r="F90" i="36"/>
  <c r="J76" i="36"/>
  <c r="I76" i="36"/>
  <c r="H76" i="36"/>
  <c r="N62" i="36"/>
  <c r="F76" i="36"/>
  <c r="L69" i="36"/>
  <c r="N69" i="36"/>
  <c r="L62" i="36"/>
  <c r="M69" i="36"/>
  <c r="I69" i="36"/>
  <c r="D76" i="36"/>
  <c r="F62" i="36"/>
  <c r="G83" i="36"/>
  <c r="D91" i="36"/>
  <c r="N76" i="36"/>
  <c r="K76" i="36"/>
  <c r="G84" i="36"/>
  <c r="N84" i="36"/>
  <c r="F84" i="36"/>
  <c r="D84" i="36" l="1"/>
  <c r="M84" i="36"/>
  <c r="F91" i="36"/>
  <c r="D83" i="36"/>
  <c r="M54" i="36"/>
  <c r="L54" i="36"/>
  <c r="E69" i="36"/>
  <c r="F69" i="36"/>
  <c r="K69" i="36"/>
  <c r="H69" i="36"/>
  <c r="J69" i="36"/>
  <c r="N54" i="36"/>
  <c r="J70" i="36"/>
  <c r="F70" i="36"/>
  <c r="L84" i="36"/>
  <c r="M83" i="36"/>
  <c r="L83" i="36"/>
  <c r="D70" i="36"/>
  <c r="M90" i="36"/>
  <c r="N90" i="36" s="1"/>
  <c r="G90" i="36"/>
  <c r="L55" i="36"/>
  <c r="D90" i="36"/>
  <c r="I70" i="36"/>
  <c r="H62" i="36"/>
  <c r="J62" i="36"/>
  <c r="M76" i="36"/>
  <c r="F47" i="36"/>
  <c r="L47" i="36"/>
  <c r="D47" i="36"/>
  <c r="N77" i="36"/>
  <c r="H77" i="36"/>
  <c r="G91" i="36"/>
  <c r="M55" i="36" l="1"/>
  <c r="J55" i="36"/>
  <c r="N55" i="36"/>
  <c r="L70" i="36"/>
  <c r="M70" i="36"/>
  <c r="E70" i="36"/>
  <c r="K70" i="36"/>
  <c r="H70" i="36"/>
  <c r="N70" i="36"/>
  <c r="L91" i="36"/>
  <c r="M91" i="36"/>
  <c r="N91" i="36" s="1"/>
  <c r="L77" i="36"/>
  <c r="J77" i="36"/>
  <c r="M77" i="36"/>
  <c r="I77" i="36"/>
  <c r="K77" i="36"/>
  <c r="J63" i="36"/>
  <c r="H63" i="36"/>
  <c r="L63" i="36"/>
  <c r="N63" i="36"/>
  <c r="D63" i="36"/>
  <c r="F63" i="36"/>
  <c r="F77" i="36"/>
  <c r="D77" i="36"/>
  <c r="L48" i="36"/>
  <c r="F48" i="36"/>
  <c r="D48" i="36"/>
</calcChain>
</file>

<file path=xl/sharedStrings.xml><?xml version="1.0" encoding="utf-8"?>
<sst xmlns="http://schemas.openxmlformats.org/spreadsheetml/2006/main" count="898" uniqueCount="291">
  <si>
    <t>BANGKOK</t>
  </si>
  <si>
    <t>PUSAN</t>
  </si>
  <si>
    <t>VESSEL</t>
  </si>
  <si>
    <t>HONGKONG</t>
  </si>
  <si>
    <t>NINGBO</t>
  </si>
  <si>
    <t>ISHIKARI</t>
  </si>
  <si>
    <t>NIIGATA</t>
  </si>
  <si>
    <t xml:space="preserve">VESSEL </t>
  </si>
  <si>
    <t>YATSU</t>
  </si>
  <si>
    <t>MIZU</t>
  </si>
  <si>
    <t>MATSU</t>
  </si>
  <si>
    <t>KOMAI</t>
  </si>
  <si>
    <t>SHIRO</t>
  </si>
  <si>
    <t>SHIMA</t>
  </si>
  <si>
    <t>YAMA</t>
  </si>
  <si>
    <t>TOKYO</t>
  </si>
  <si>
    <t>NAGOYA</t>
  </si>
  <si>
    <t>YOKOHAMA</t>
  </si>
  <si>
    <t>KOBE</t>
  </si>
  <si>
    <t>OSAKA</t>
  </si>
  <si>
    <t>MOJI</t>
  </si>
  <si>
    <t>HAKATA</t>
  </si>
  <si>
    <t>DALIAN</t>
  </si>
  <si>
    <t>XINGANG</t>
  </si>
  <si>
    <t>TOYO</t>
  </si>
  <si>
    <t>TOKU</t>
  </si>
  <si>
    <t>TAKA</t>
  </si>
  <si>
    <t xml:space="preserve">HIRO </t>
  </si>
  <si>
    <t>KANA</t>
  </si>
  <si>
    <t>SAKAI</t>
  </si>
  <si>
    <t>HASHI</t>
  </si>
  <si>
    <t>ZAWA</t>
  </si>
  <si>
    <t>MINATO</t>
  </si>
  <si>
    <t>AKITA</t>
  </si>
  <si>
    <t>General Agent in Vietnam:</t>
  </si>
  <si>
    <t>VOY. NO.</t>
  </si>
  <si>
    <t>SHIMIZU</t>
  </si>
  <si>
    <t>FUKU</t>
  </si>
  <si>
    <t>ULSAN</t>
  </si>
  <si>
    <t>KUMA</t>
  </si>
  <si>
    <t>MOTO</t>
  </si>
  <si>
    <t>SHEKOU</t>
  </si>
  <si>
    <t>VLADIVOSTOK</t>
  </si>
  <si>
    <t>SAKATA</t>
  </si>
  <si>
    <t>IMABARI</t>
  </si>
  <si>
    <t>KWANGYANG</t>
  </si>
  <si>
    <t>LAEMCHABANG</t>
  </si>
  <si>
    <t>LATKRABANG</t>
  </si>
  <si>
    <t>JAPAN</t>
  </si>
  <si>
    <t>JAKARTA</t>
  </si>
  <si>
    <t>VOSTOCHNY</t>
  </si>
  <si>
    <t>SENDAI</t>
  </si>
  <si>
    <t>CHALLENGE</t>
  </si>
  <si>
    <t>INNOVATION</t>
  </si>
  <si>
    <t>KMTC (VIETNAM) CO., LTD</t>
  </si>
  <si>
    <t>XIAMEN</t>
  </si>
  <si>
    <t xml:space="preserve">Tel: 84.8.38246116 (09 lines)        Fax: 84.8.38246117/8 </t>
  </si>
  <si>
    <t>This schedule is subject to change with or without prior notice.</t>
  </si>
  <si>
    <t>TOMA</t>
  </si>
  <si>
    <t>Me Linh Point Tower, Fl.14, 2 Ngo Duc Ke St., Dist. 1, HCMC</t>
  </si>
  <si>
    <t>HUANGPU</t>
  </si>
  <si>
    <t>INCHEON</t>
  </si>
  <si>
    <t>IMARI</t>
  </si>
  <si>
    <t>Ocean Park Building, Room 1103, 11th Fl.,</t>
  </si>
  <si>
    <t>Tel: 84 4 35746732    Fax: 84 4 35746733</t>
  </si>
  <si>
    <t>E-mail: kmtchan@kmtc.com.vn</t>
  </si>
  <si>
    <t>KMTC HANOI OFFICE</t>
  </si>
  <si>
    <t>POHANG</t>
  </si>
  <si>
    <t>NANSHA</t>
  </si>
  <si>
    <t>WEITOU</t>
  </si>
  <si>
    <t>TRANSIT AT  HONGKONG</t>
  </si>
  <si>
    <t>BEICUN</t>
  </si>
  <si>
    <t>BEIHAI</t>
  </si>
  <si>
    <t>BEIJIAO</t>
  </si>
  <si>
    <t>DONGUAN</t>
  </si>
  <si>
    <t>DUOMEN</t>
  </si>
  <si>
    <t>FANCHENG</t>
  </si>
  <si>
    <t>FOSHAN</t>
  </si>
  <si>
    <t>FUQING</t>
  </si>
  <si>
    <t>FUZHOU</t>
  </si>
  <si>
    <t>GAOLAN</t>
  </si>
  <si>
    <t>GAOMING</t>
  </si>
  <si>
    <t>GUIGANG</t>
  </si>
  <si>
    <t>HESHAN</t>
  </si>
  <si>
    <t>HUADU</t>
  </si>
  <si>
    <t>HUIZHOU</t>
  </si>
  <si>
    <t>HUMEN</t>
  </si>
  <si>
    <t>JIANGMEN</t>
  </si>
  <si>
    <t>JIAOXIN</t>
  </si>
  <si>
    <t>JIUJIANG</t>
  </si>
  <si>
    <t>JIUZHOU</t>
  </si>
  <si>
    <t>LANSHI</t>
  </si>
  <si>
    <t>LELIU</t>
  </si>
  <si>
    <t>LIANHUASHAN</t>
  </si>
  <si>
    <t>MACAU</t>
  </si>
  <si>
    <t>MACHONG</t>
  </si>
  <si>
    <t>MAFANG</t>
  </si>
  <si>
    <t>MAWEI</t>
  </si>
  <si>
    <t>NANHAI</t>
  </si>
  <si>
    <t>QINZHOU</t>
  </si>
  <si>
    <t>QUANZHOU</t>
  </si>
  <si>
    <t>RONGQI</t>
  </si>
  <si>
    <t>SANBU</t>
  </si>
  <si>
    <t>SANRONG</t>
  </si>
  <si>
    <t>SANSHAN</t>
  </si>
  <si>
    <t>SANSHUI</t>
  </si>
  <si>
    <t>SHATIAN</t>
  </si>
  <si>
    <t>SHENWAN</t>
  </si>
  <si>
    <t>SHUIDONG</t>
  </si>
  <si>
    <t>TAIPING</t>
  </si>
  <si>
    <t>WANZAI</t>
  </si>
  <si>
    <t>WUZHOU</t>
  </si>
  <si>
    <t>XIANGZHOU</t>
  </si>
  <si>
    <t>XIAOLAN</t>
  </si>
  <si>
    <t>XINFENG</t>
  </si>
  <si>
    <t>XINHUI</t>
  </si>
  <si>
    <t>YANTIAN</t>
  </si>
  <si>
    <t>YUNFU</t>
  </si>
  <si>
    <t>ZHANGZIAN</t>
  </si>
  <si>
    <t>ZHAOQING</t>
  </si>
  <si>
    <t>ZHONGSHAN</t>
  </si>
  <si>
    <t>ZHUHAI</t>
  </si>
  <si>
    <t>QINGDAO</t>
  </si>
  <si>
    <t>Tel: 84. 31. 3686808/09/10 * Fax: 84.31.3686811</t>
  </si>
  <si>
    <t xml:space="preserve">Unit  D, 3rd floor, Harbour View Building, </t>
  </si>
  <si>
    <t>IYOMI</t>
  </si>
  <si>
    <t>HAIKOU</t>
  </si>
  <si>
    <t>LIANYUNGANG</t>
  </si>
  <si>
    <t xml:space="preserve">KMTC  HAI PHONG BRANCH </t>
  </si>
  <si>
    <t>VOY NO.</t>
  </si>
  <si>
    <t>SHANGHAI</t>
  </si>
  <si>
    <t>SHIBUSHI</t>
  </si>
  <si>
    <t>HOSO</t>
  </si>
  <si>
    <t>PORT KLANG</t>
  </si>
  <si>
    <t>* JAPAN MAIN PORT (t/s Pusan): TOKYO, YOKOHAMA, KOBE, NAGOYO, OSAKA</t>
  </si>
  <si>
    <t xml:space="preserve">Web site: www.ekmtc.com  </t>
  </si>
  <si>
    <t>4 Tran Phu Str., Hai Phong City, Viet Nam</t>
  </si>
  <si>
    <t>1 Dao Duy Anh str., Dong Da, Ha Noi, Viet Nam</t>
  </si>
  <si>
    <t>* JAPAN SUB-PORT (t/s Pusan): AKITA, CHIBA, FUKUYAMA, HIROSHIMA, HOSOSHIMA, IMABARI, IMARI, ISHIKARI, IYOMISHIMA, KANAZAWA, KUMAMOTO, MATSUYAMA, MIZUSHIMA, MOJI, MURORAN, NAGASAKI,</t>
  </si>
  <si>
    <t xml:space="preserve"> NAOETSU, NIIGATA, ONAHAMA, SAKATA, SENDAI, SHIBUSHI, SHIMIZU, SIMONOSEKI, TAKAMATSU, TOKUSHIMA, TOMAKOMAI, TOYAMA, TOYOHASHI, YATSUSHIRO, YOKKAICHI </t>
  </si>
  <si>
    <t>(03 days)</t>
  </si>
  <si>
    <t>(06 days)</t>
  </si>
  <si>
    <t>(07 days)</t>
  </si>
  <si>
    <t>(10 days)</t>
  </si>
  <si>
    <t>(11 days)</t>
  </si>
  <si>
    <t>(08 days)</t>
  </si>
  <si>
    <t>(09 days)</t>
  </si>
  <si>
    <t>(12 days)</t>
  </si>
  <si>
    <t>(14 days)</t>
  </si>
  <si>
    <t>(02 days)</t>
  </si>
  <si>
    <t>(05 days)</t>
  </si>
  <si>
    <t>PUSAN NEW PORT</t>
  </si>
  <si>
    <t>E-mail: kmtcsgn@kmtc.com.vn</t>
  </si>
  <si>
    <t>E-mail: kmtchaiphong@kmtc.com.vn</t>
  </si>
  <si>
    <t xml:space="preserve">We're also accepting cargo from HOCHIMINH &amp; HAIPHONG to all of JAPAN PORTS as follow: </t>
  </si>
  <si>
    <t>SAN LORENZO</t>
  </si>
  <si>
    <t>DAESAN</t>
  </si>
  <si>
    <t>COUNTRY</t>
  </si>
  <si>
    <t>DESTINATION</t>
  </si>
  <si>
    <t>FREQUENCY</t>
  </si>
  <si>
    <t>KOREA</t>
  </si>
  <si>
    <t>HONGKONG ( HIT TERMINAL)</t>
  </si>
  <si>
    <t>CHINA</t>
  </si>
  <si>
    <t>THAILAND</t>
  </si>
  <si>
    <t>LAEM CHABANG</t>
  </si>
  <si>
    <t>LATKRABANG, BMT via LAEM CHABANG</t>
  </si>
  <si>
    <t>INDONESIA</t>
  </si>
  <si>
    <t>RUSSIA</t>
  </si>
  <si>
    <t>VLADIVOSTOK (via Pusan)</t>
  </si>
  <si>
    <t>SCHEDULE SUMMARY</t>
  </si>
  <si>
    <t>(15 days)</t>
  </si>
  <si>
    <t>VOSTOCHNY (via Pusan)</t>
  </si>
  <si>
    <t xml:space="preserve">BANGKOK </t>
  </si>
  <si>
    <t>VOYAGE 
NO.</t>
  </si>
  <si>
    <t>TRANSIT AT PUSAN</t>
  </si>
  <si>
    <t>TOYAMA</t>
  </si>
  <si>
    <t>SHINKO</t>
  </si>
  <si>
    <t>ETD.
HCM</t>
  </si>
  <si>
    <t>VOY.
NO.</t>
  </si>
  <si>
    <t>ETD. HCM</t>
  </si>
  <si>
    <t xml:space="preserve"> ETD. HCM</t>
  </si>
  <si>
    <t>SGN - CHINA SUB PORT SERVICE</t>
  </si>
  <si>
    <t>SGN - CHINA MAIN PORT SERVICE</t>
  </si>
  <si>
    <t>SGN - JAPAN MAIN PORT SERVICE</t>
  </si>
  <si>
    <t>SGN - JAPAN SUB PORT SERVICE</t>
  </si>
  <si>
    <t xml:space="preserve">VOYAGE
NO. </t>
  </si>
  <si>
    <t>CREATION</t>
  </si>
  <si>
    <t>POHANG (via Pusan)</t>
  </si>
  <si>
    <t>JAPAN MAIN PORT (TYO, YOK, NGO, OSA, UKB via Pusan)</t>
  </si>
  <si>
    <t>JAPAN SUB-PORT 1 (TOMAKOMAI, ISHIKARI, NIIGATA, SENDAI… via Pusan)</t>
  </si>
  <si>
    <t>JAPAN SUB-PORT 2 (IMARI, TOYOHASHI, TAKAMATSU, NAOETSU… via Pusan)</t>
  </si>
  <si>
    <t>SOUTH CHINA 1 (BEIHAI, FANCHENG, FUQUING, GAOLAN, HAIKOU… via Hongkong)</t>
  </si>
  <si>
    <t>SOUTH CHINA 2 (HUANGPU, JANGMEN, HUMEN, JIAOXIN, LANSHI… via Hongkong)</t>
  </si>
  <si>
    <t>SOUTH CHINA 3 (MAWEI, NANSHA, QUANZHOU, SANSHAN,TAIPING… via Hongkong)</t>
  </si>
  <si>
    <t>SOUTH CHINA 4 (XINHUI, YANTIAN, ZHONGSHAN, ZHUHAI… via Hongkong)</t>
  </si>
  <si>
    <t>NORTH CHINA (DALIAN, LYANYUNGANG, QUINGDAO, XINGANG… via Pusan)</t>
  </si>
  <si>
    <t>SURABAYA (via Hongkong)</t>
  </si>
  <si>
    <t>SAWASDEE LAEMCHABANG</t>
  </si>
  <si>
    <t>SINGAPORE</t>
  </si>
  <si>
    <t>MALAYSIA</t>
  </si>
  <si>
    <t>INDIA</t>
  </si>
  <si>
    <t>HEUNG-A GREEN</t>
  </si>
  <si>
    <t>SRI LANKA</t>
  </si>
  <si>
    <t>COLOMBO ( via Port Klang)</t>
  </si>
  <si>
    <t>U.A.E</t>
  </si>
  <si>
    <t>JEBEL ALI ( via Port Klang)</t>
  </si>
  <si>
    <t>NHAVA SHEVA ( via Port Klang)</t>
  </si>
  <si>
    <t>KMTC SINGAPORE</t>
  </si>
  <si>
    <t>DELOS WAVE</t>
  </si>
  <si>
    <t>ONAHAMA</t>
  </si>
  <si>
    <t>CAMBODIA</t>
  </si>
  <si>
    <t>SIHANOUKVILLE</t>
  </si>
  <si>
    <t>(04 days)</t>
  </si>
  <si>
    <t>BANGKOK MODERN TEMINAL</t>
  </si>
  <si>
    <t>KMTC HONGKONG</t>
  </si>
  <si>
    <t>LEDA TRADER</t>
  </si>
  <si>
    <t>06 SAILINGS PER WEEK</t>
  </si>
  <si>
    <t>01 SAILING PER WEEK</t>
  </si>
  <si>
    <t>03 SAILINGS PER WEEK</t>
  </si>
  <si>
    <t>NORTHERN VIVACITY</t>
  </si>
  <si>
    <t>WINCHESTER STRAIT</t>
  </si>
  <si>
    <t>MOUNT BUTLER</t>
  </si>
  <si>
    <t>BOMAR HAMBURG</t>
  </si>
  <si>
    <t>KMTC KEELUNG</t>
  </si>
  <si>
    <t>SAWASDEE SINGAPORE</t>
  </si>
  <si>
    <t>PHILLIPINE</t>
  </si>
  <si>
    <t>NORTH MANILA</t>
  </si>
  <si>
    <t>SOUTH MANILA</t>
  </si>
  <si>
    <t>VEGA LAMBDA</t>
  </si>
  <si>
    <t>SAWASDEE BANGKOK</t>
  </si>
  <si>
    <t>NORDLILY</t>
  </si>
  <si>
    <t>MOUNT CAMERON</t>
  </si>
  <si>
    <t>DAESAN (DIRECT FROM VICT)</t>
  </si>
  <si>
    <t>HEUNG-A BANGKOK</t>
  </si>
  <si>
    <t>(9 days)</t>
  </si>
  <si>
    <t>IRENES RESPECT</t>
  </si>
  <si>
    <t>1. NHM SERVICE - ETD  Sun at CATLAI</t>
  </si>
  <si>
    <t>HYUNDAI STRIDE</t>
  </si>
  <si>
    <t>PENANG</t>
  </si>
  <si>
    <t>PASIR GUDANG</t>
  </si>
  <si>
    <t>COLOMBO</t>
  </si>
  <si>
    <t>(13 days)</t>
  </si>
  <si>
    <t>NHAVASHEVA</t>
  </si>
  <si>
    <t>CHENNAI</t>
  </si>
  <si>
    <t>(16 days)</t>
  </si>
  <si>
    <t>JEBEL ALI</t>
  </si>
  <si>
    <t>KARACHI</t>
  </si>
  <si>
    <t>(21 days)</t>
  </si>
  <si>
    <t>CHENNAI, MUNDRA ( via Port Klang )</t>
  </si>
  <si>
    <t>2. NTH SERVICE - ETD  Wed at VICT</t>
  </si>
  <si>
    <t>3. TVP SERVICE - ETD  Fri at CATLAI</t>
  </si>
  <si>
    <t>5. KMH  SERVICE  - ETD Sun at VICT.</t>
  </si>
  <si>
    <t>6. KHS2  SERVICE (NORTH BOUND) - ETD Wed at HIEP PHUOC NEW PORT.</t>
  </si>
  <si>
    <t>7. CVT SERVICE - ETD  Sun at CATLAI</t>
  </si>
  <si>
    <t>8. KHS1  SERVICE (NORTH BOUND) - ETD Sat at Cat Lai</t>
  </si>
  <si>
    <t>9. CKI SERVICE  - ETD  Sat CATLAI</t>
  </si>
  <si>
    <t xml:space="preserve">10. ANX  SERVICE (NORTH BOUND) -  ETD  Fri at CATLAI </t>
  </si>
  <si>
    <t>11. KPS SERVICE - ETD  Thu at CATLAI</t>
  </si>
  <si>
    <t xml:space="preserve">12. ANX  SERVICE (SOUTH BOUND) - ETD  Mon at  CATLAI </t>
  </si>
  <si>
    <t>13. KHS1  SERVICE (SOUTH BOUND) - ETD Sat at CATLAI</t>
  </si>
  <si>
    <t>14. KTS SERVICE - ETD  Fri at CATLAI</t>
  </si>
  <si>
    <t>15. VTS SERVICE - ETD  Thu at CATLAI</t>
  </si>
  <si>
    <t>KMTC SHANGHAI</t>
  </si>
  <si>
    <t>KMTC INCHEON</t>
  </si>
  <si>
    <t>HEUNG-A HOCHIMINH</t>
  </si>
  <si>
    <t>GREEN ACE</t>
  </si>
  <si>
    <t>TOKYO TOWER</t>
  </si>
  <si>
    <t>NORDPUMA</t>
  </si>
  <si>
    <t>KMTC PORT KELANG</t>
  </si>
  <si>
    <t>STADT ROSTOCK</t>
  </si>
  <si>
    <t>NAJADE</t>
  </si>
  <si>
    <t>AS SAVONIA</t>
  </si>
  <si>
    <t>MAX PEAK</t>
  </si>
  <si>
    <t>RYUJIN NAKIRA</t>
  </si>
  <si>
    <t>17. CT2 SERVICE - ETD  Wed at CATLAI</t>
  </si>
  <si>
    <t>CIMBRIA</t>
  </si>
  <si>
    <t>CAPE MAHON</t>
  </si>
  <si>
    <t>CARPATHIA</t>
  </si>
  <si>
    <t>16. PCI SERVICE - ETD  Tue at CATLAI</t>
  </si>
  <si>
    <t>KMTC ULSAN</t>
  </si>
  <si>
    <t>KMTC BANGKOK</t>
  </si>
  <si>
    <t>4. KHS2  SERVICE (SOUTH BOUND) - ETD Wed at CATLAI</t>
  </si>
  <si>
    <t>ESPERANZA N</t>
  </si>
  <si>
    <t>142VON</t>
  </si>
  <si>
    <t>SATTHA BHUM</t>
  </si>
  <si>
    <t>HYUNDAI SPRINTER</t>
  </si>
  <si>
    <t>KMTC PUSAN</t>
  </si>
  <si>
    <t>SKIP</t>
  </si>
  <si>
    <t>SKY ORION</t>
  </si>
  <si>
    <t>NORTHERN VOLITION</t>
  </si>
  <si>
    <t>LAILA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</si>
</sst>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dd\/m"/>
    <numFmt numFmtId="165" formatCode="\ &quot;HAU GIANG V.B&quot;####"/>
    <numFmt numFmtId="166" formatCode="&quot;Dien Hong V.0&quot;##&quot;-98&quot;"/>
    <numFmt numFmtId="167" formatCode="#,##0.0000"/>
    <numFmt numFmtId="168" formatCode="&quot;V.&quot;00#&quot;S&quot;"/>
    <numFmt numFmtId="169" formatCode="&quot;V.&quot;00#&quot;N&quot;"/>
    <numFmt numFmtId="170" formatCode="###&quot; N&quot;"/>
    <numFmt numFmtId="171" formatCode="&quot;V.&quot;0##&quot;S&quot;"/>
    <numFmt numFmtId="172" formatCode="m/d"/>
    <numFmt numFmtId="173" formatCode="dd/mm"/>
    <numFmt numFmtId="174" formatCode="&quot;V.&quot;000#&quot;E&quot;"/>
    <numFmt numFmtId="175" formatCode="&quot;V.&quot;000#&quot;S&quot;"/>
    <numFmt numFmtId="176" formatCode="&quot;V.&quot;000#&quot;N&quot;"/>
    <numFmt numFmtId="177" formatCode="&quot;V.&quot;0#&quot;S&quot;"/>
    <numFmt numFmtId="178" formatCode="&quot;V.&quot;#&quot;N&quot;"/>
    <numFmt numFmtId="179" formatCode="&quot;V.&quot;00##&quot;N&quot;"/>
  </numFmts>
  <fonts count="48" x14ac:knownFonts="1">
    <font>
      <sz val="11"/>
      <name val="VNI-Times"/>
    </font>
    <font>
      <sz val="11"/>
      <name val="VNI-Times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VNI-Times"/>
    </font>
    <font>
      <sz val="10"/>
      <name val="MS Sans Serif"/>
      <family val="2"/>
    </font>
    <font>
      <sz val="8"/>
      <name val="Arial"/>
      <family val="2"/>
    </font>
    <font>
      <b/>
      <i/>
      <sz val="13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b/>
      <u/>
      <sz val="10"/>
      <name val="VNI-Times"/>
    </font>
    <font>
      <b/>
      <i/>
      <sz val="10"/>
      <color indexed="12"/>
      <name val="VNI-Times"/>
    </font>
    <font>
      <b/>
      <sz val="11"/>
      <color indexed="12"/>
      <name val="VNI-Times"/>
    </font>
    <font>
      <b/>
      <i/>
      <sz val="12"/>
      <name val="Times New Roman"/>
      <family val="1"/>
    </font>
    <font>
      <sz val="8"/>
      <name val="VNI-Times"/>
    </font>
    <font>
      <b/>
      <sz val="10"/>
      <color indexed="12"/>
      <name val="Times New Roman"/>
      <family val="1"/>
    </font>
    <font>
      <sz val="12"/>
      <name val=".VnTime"/>
      <family val="2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sz val="11"/>
      <color indexed="12"/>
      <name val="VNI-Times"/>
    </font>
    <font>
      <b/>
      <i/>
      <sz val="11"/>
      <color indexed="12"/>
      <name val="VNI-Times"/>
    </font>
    <font>
      <b/>
      <sz val="10"/>
      <color indexed="12"/>
      <name val="VNI-Times"/>
    </font>
    <font>
      <b/>
      <sz val="36"/>
      <color indexed="12"/>
      <name val="VNI-Souvir"/>
    </font>
    <font>
      <b/>
      <sz val="11"/>
      <color indexed="12"/>
      <name val="Times New Roman"/>
      <family val="1"/>
    </font>
    <font>
      <b/>
      <sz val="28"/>
      <color indexed="21"/>
      <name val="Cooper Black"/>
      <family val="1"/>
    </font>
    <font>
      <u/>
      <sz val="11"/>
      <color theme="10"/>
      <name val="VNI-Times"/>
    </font>
    <font>
      <b/>
      <sz val="12"/>
      <color rgb="FF0000FF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1"/>
      <color theme="10"/>
      <name val="VNI-Times"/>
    </font>
    <font>
      <b/>
      <sz val="14"/>
      <name val="Calibri"/>
      <family val="2"/>
      <scheme val="minor"/>
    </font>
    <font>
      <sz val="10"/>
      <name val="VNI-Times"/>
    </font>
    <font>
      <b/>
      <sz val="10"/>
      <color indexed="12"/>
      <name val="Cooper Black"/>
      <family val="1"/>
    </font>
    <font>
      <b/>
      <sz val="10"/>
      <color indexed="12"/>
      <name val="Verdana"/>
      <family val="2"/>
    </font>
    <font>
      <b/>
      <i/>
      <sz val="10"/>
      <name val="VNI-Times"/>
    </font>
    <font>
      <b/>
      <sz val="10"/>
      <name val="VNI-Times"/>
    </font>
    <font>
      <b/>
      <i/>
      <sz val="10"/>
      <color indexed="12"/>
      <name val="Goudy Stout"/>
      <family val="1"/>
    </font>
    <font>
      <b/>
      <sz val="10"/>
      <color rgb="FF002060"/>
      <name val="VNI-Times"/>
    </font>
    <font>
      <b/>
      <sz val="10"/>
      <color rgb="FF002060"/>
      <name val="Times New Roman"/>
      <family val="1"/>
    </font>
    <font>
      <b/>
      <sz val="10"/>
      <color indexed="10"/>
      <name val="VNI-Times"/>
    </font>
    <font>
      <sz val="10"/>
      <color indexed="12"/>
      <name val="VNI-Times"/>
    </font>
    <font>
      <b/>
      <i/>
      <sz val="1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4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46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4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46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5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58"/>
      </right>
      <top style="medium">
        <color indexed="64"/>
      </top>
      <bottom/>
      <diagonal/>
    </border>
    <border>
      <left style="thin">
        <color indexed="64"/>
      </left>
      <right style="medium">
        <color indexed="5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5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8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/>
      <top style="thin">
        <color indexed="64"/>
      </top>
      <bottom style="thin">
        <color indexed="64"/>
      </bottom>
      <diagonal/>
    </border>
    <border>
      <left style="thin">
        <color indexed="58"/>
      </left>
      <right/>
      <top style="medium">
        <color indexed="64"/>
      </top>
      <bottom/>
      <diagonal/>
    </border>
    <border>
      <left/>
      <right style="thin">
        <color indexed="58"/>
      </right>
      <top style="thin">
        <color indexed="64"/>
      </top>
      <bottom style="medium">
        <color indexed="64"/>
      </bottom>
      <diagonal/>
    </border>
    <border>
      <left style="thin">
        <color indexed="5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58"/>
      </top>
      <bottom/>
      <diagonal/>
    </border>
    <border>
      <left/>
      <right style="thin">
        <color indexed="64"/>
      </right>
      <top style="medium">
        <color indexed="58"/>
      </top>
      <bottom/>
      <diagonal/>
    </border>
    <border>
      <left style="medium">
        <color indexed="58"/>
      </left>
      <right/>
      <top style="medium">
        <color indexed="58"/>
      </top>
      <bottom/>
      <diagonal/>
    </border>
    <border>
      <left/>
      <right style="medium">
        <color indexed="58"/>
      </right>
      <top style="medium">
        <color indexed="58"/>
      </top>
      <bottom/>
      <diagonal/>
    </border>
    <border>
      <left style="medium">
        <color indexed="58"/>
      </left>
      <right/>
      <top/>
      <bottom style="medium">
        <color indexed="64"/>
      </bottom>
      <diagonal/>
    </border>
    <border>
      <left/>
      <right style="medium">
        <color indexed="5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58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38" fontId="7" fillId="2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0" fontId="7" fillId="3" borderId="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/>
    <xf numFmtId="10" fontId="3" fillId="0" borderId="0" applyFont="0" applyFill="0" applyBorder="0" applyAlignment="0" applyProtection="0"/>
    <xf numFmtId="9" fontId="6" fillId="0" borderId="2" applyNumberFormat="0" applyBorder="0"/>
    <xf numFmtId="0" fontId="18" fillId="0" borderId="0"/>
  </cellStyleXfs>
  <cellXfs count="765">
    <xf numFmtId="0" fontId="0" fillId="0" borderId="0" xfId="0"/>
    <xf numFmtId="164" fontId="2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 applyBorder="1" applyAlignment="1">
      <alignment horizontal="left"/>
    </xf>
    <xf numFmtId="17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center"/>
    </xf>
    <xf numFmtId="172" fontId="0" fillId="0" borderId="0" xfId="0" applyNumberFormat="1"/>
    <xf numFmtId="15" fontId="3" fillId="0" borderId="0" xfId="0" applyNumberFormat="1" applyFont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1" fillId="0" borderId="0" xfId="0" applyFont="1" applyFill="1"/>
    <xf numFmtId="170" fontId="0" fillId="0" borderId="0" xfId="0" applyNumberFormat="1"/>
    <xf numFmtId="0" fontId="12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2" borderId="21" xfId="0" applyFill="1" applyBorder="1"/>
    <xf numFmtId="0" fontId="0" fillId="2" borderId="0" xfId="0" applyFill="1" applyBorder="1"/>
    <xf numFmtId="0" fontId="23" fillId="2" borderId="21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20" xfId="0" applyFont="1" applyFill="1" applyBorder="1" applyAlignment="1">
      <alignment vertical="center"/>
    </xf>
    <xf numFmtId="0" fontId="23" fillId="2" borderId="21" xfId="0" applyFont="1" applyFill="1" applyBorder="1"/>
    <xf numFmtId="0" fontId="23" fillId="2" borderId="0" xfId="0" applyFont="1" applyFill="1" applyBorder="1"/>
    <xf numFmtId="0" fontId="23" fillId="2" borderId="20" xfId="0" applyFont="1" applyFill="1" applyBorder="1"/>
    <xf numFmtId="0" fontId="23" fillId="2" borderId="15" xfId="0" applyFont="1" applyFill="1" applyBorder="1"/>
    <xf numFmtId="0" fontId="23" fillId="2" borderId="27" xfId="0" applyFont="1" applyFill="1" applyBorder="1"/>
    <xf numFmtId="0" fontId="23" fillId="2" borderId="28" xfId="0" applyFont="1" applyFill="1" applyBorder="1"/>
    <xf numFmtId="0" fontId="0" fillId="2" borderId="20" xfId="0" applyFill="1" applyBorder="1"/>
    <xf numFmtId="0" fontId="0" fillId="0" borderId="0" xfId="0" applyFont="1" applyFill="1" applyBorder="1" applyAlignment="1">
      <alignment vertical="center"/>
    </xf>
    <xf numFmtId="0" fontId="22" fillId="6" borderId="10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vertical="center"/>
    </xf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5" borderId="0" xfId="0" applyFont="1" applyFill="1"/>
    <xf numFmtId="0" fontId="0" fillId="5" borderId="0" xfId="0" applyFont="1" applyFill="1" applyBorder="1"/>
    <xf numFmtId="0" fontId="0" fillId="8" borderId="0" xfId="0" applyFill="1" applyBorder="1"/>
    <xf numFmtId="0" fontId="0" fillId="8" borderId="40" xfId="0" applyFill="1" applyBorder="1"/>
    <xf numFmtId="0" fontId="0" fillId="8" borderId="20" xfId="0" applyFill="1" applyBorder="1"/>
    <xf numFmtId="164" fontId="9" fillId="8" borderId="26" xfId="0" applyNumberFormat="1" applyFont="1" applyFill="1" applyBorder="1" applyAlignment="1">
      <alignment horizontal="center"/>
    </xf>
    <xf numFmtId="0" fontId="9" fillId="8" borderId="26" xfId="0" applyFont="1" applyFill="1" applyBorder="1" applyAlignment="1">
      <alignment horizontal="center"/>
    </xf>
    <xf numFmtId="164" fontId="9" fillId="8" borderId="48" xfId="0" applyNumberFormat="1" applyFont="1" applyFill="1" applyBorder="1" applyAlignment="1">
      <alignment horizontal="center"/>
    </xf>
    <xf numFmtId="164" fontId="9" fillId="8" borderId="49" xfId="0" applyNumberFormat="1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0" fillId="2" borderId="51" xfId="0" applyFill="1" applyBorder="1"/>
    <xf numFmtId="0" fontId="0" fillId="2" borderId="52" xfId="0" applyFill="1" applyBorder="1"/>
    <xf numFmtId="0" fontId="0" fillId="2" borderId="53" xfId="0" applyFill="1" applyBorder="1"/>
    <xf numFmtId="164" fontId="9" fillId="8" borderId="26" xfId="0" applyNumberFormat="1" applyFont="1" applyFill="1" applyBorder="1" applyAlignment="1">
      <alignment vertical="center"/>
    </xf>
    <xf numFmtId="164" fontId="9" fillId="8" borderId="26" xfId="0" applyNumberFormat="1" applyFont="1" applyFill="1" applyBorder="1" applyAlignme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1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164" fontId="21" fillId="0" borderId="0" xfId="0" quotePrefix="1" applyNumberFormat="1" applyFont="1" applyBorder="1" applyAlignment="1">
      <alignment horizontal="center"/>
    </xf>
    <xf numFmtId="172" fontId="5" fillId="0" borderId="0" xfId="0" applyNumberFormat="1" applyFont="1"/>
    <xf numFmtId="0" fontId="28" fillId="0" borderId="0" xfId="0" applyFont="1"/>
    <xf numFmtId="0" fontId="14" fillId="0" borderId="0" xfId="0" applyFont="1" applyBorder="1"/>
    <xf numFmtId="0" fontId="14" fillId="0" borderId="0" xfId="11" applyFont="1" applyAlignment="1">
      <alignment horizontal="left" vertical="center"/>
    </xf>
    <xf numFmtId="0" fontId="27" fillId="0" borderId="0" xfId="0" applyFont="1" applyBorder="1"/>
    <xf numFmtId="0" fontId="13" fillId="0" borderId="0" xfId="0" applyFont="1"/>
    <xf numFmtId="0" fontId="27" fillId="0" borderId="0" xfId="11" applyFont="1" applyAlignment="1">
      <alignment horizontal="left" vertical="center"/>
    </xf>
    <xf numFmtId="164" fontId="29" fillId="0" borderId="0" xfId="0" applyNumberFormat="1" applyFont="1" applyBorder="1" applyAlignment="1">
      <alignment horizontal="center"/>
    </xf>
    <xf numFmtId="0" fontId="0" fillId="6" borderId="15" xfId="0" applyFont="1" applyFill="1" applyBorder="1" applyAlignment="1">
      <alignment vertical="center"/>
    </xf>
    <xf numFmtId="0" fontId="0" fillId="2" borderId="33" xfId="0" applyFont="1" applyFill="1" applyBorder="1" applyAlignment="1">
      <alignment vertical="center"/>
    </xf>
    <xf numFmtId="0" fontId="22" fillId="6" borderId="28" xfId="0" applyFont="1" applyFill="1" applyBorder="1" applyAlignment="1">
      <alignment horizontal="center" vertical="center"/>
    </xf>
    <xf numFmtId="0" fontId="0" fillId="5" borderId="0" xfId="0" applyFont="1" applyFill="1" applyAlignment="1">
      <alignment vertical="center"/>
    </xf>
    <xf numFmtId="0" fontId="0" fillId="12" borderId="21" xfId="0" applyFill="1" applyBorder="1"/>
    <xf numFmtId="0" fontId="0" fillId="12" borderId="0" xfId="0" applyFill="1" applyBorder="1"/>
    <xf numFmtId="0" fontId="0" fillId="12" borderId="20" xfId="0" applyFill="1" applyBorder="1"/>
    <xf numFmtId="0" fontId="32" fillId="2" borderId="33" xfId="0" applyFont="1" applyFill="1" applyBorder="1"/>
    <xf numFmtId="0" fontId="32" fillId="2" borderId="36" xfId="0" applyFont="1" applyFill="1" applyBorder="1"/>
    <xf numFmtId="0" fontId="32" fillId="2" borderId="0" xfId="0" applyFont="1" applyFill="1" applyBorder="1"/>
    <xf numFmtId="0" fontId="32" fillId="2" borderId="30" xfId="0" applyFont="1" applyFill="1" applyBorder="1"/>
    <xf numFmtId="0" fontId="32" fillId="2" borderId="29" xfId="0" applyFont="1" applyFill="1" applyBorder="1"/>
    <xf numFmtId="0" fontId="32" fillId="2" borderId="32" xfId="0" applyFont="1" applyFill="1" applyBorder="1"/>
    <xf numFmtId="0" fontId="32" fillId="2" borderId="35" xfId="0" applyFont="1" applyFill="1" applyBorder="1"/>
    <xf numFmtId="0" fontId="32" fillId="2" borderId="21" xfId="0" applyFont="1" applyFill="1" applyBorder="1"/>
    <xf numFmtId="0" fontId="32" fillId="2" borderId="31" xfId="0" applyFont="1" applyFill="1" applyBorder="1"/>
    <xf numFmtId="0" fontId="32" fillId="2" borderId="51" xfId="0" applyFont="1" applyFill="1" applyBorder="1"/>
    <xf numFmtId="0" fontId="33" fillId="2" borderId="52" xfId="2" applyFont="1" applyFill="1" applyBorder="1" applyAlignment="1" applyProtection="1">
      <alignment horizontal="left"/>
    </xf>
    <xf numFmtId="0" fontId="34" fillId="2" borderId="52" xfId="2" applyFont="1" applyFill="1" applyBorder="1" applyAlignment="1" applyProtection="1">
      <alignment horizontal="left"/>
    </xf>
    <xf numFmtId="0" fontId="32" fillId="2" borderId="52" xfId="0" applyFont="1" applyFill="1" applyBorder="1" applyAlignment="1">
      <alignment horizontal="left"/>
    </xf>
    <xf numFmtId="0" fontId="32" fillId="2" borderId="52" xfId="0" applyFont="1" applyFill="1" applyBorder="1"/>
    <xf numFmtId="0" fontId="33" fillId="2" borderId="0" xfId="2" applyFont="1" applyFill="1" applyBorder="1" applyAlignment="1" applyProtection="1">
      <alignment horizontal="left"/>
    </xf>
    <xf numFmtId="0" fontId="32" fillId="2" borderId="20" xfId="0" applyFont="1" applyFill="1" applyBorder="1"/>
    <xf numFmtId="164" fontId="3" fillId="0" borderId="16" xfId="0" applyNumberFormat="1" applyFon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0" fontId="0" fillId="15" borderId="0" xfId="0" applyFill="1"/>
    <xf numFmtId="0" fontId="0" fillId="15" borderId="0" xfId="0" applyFill="1" applyBorder="1"/>
    <xf numFmtId="0" fontId="0" fillId="12" borderId="0" xfId="0" applyFill="1"/>
    <xf numFmtId="0" fontId="33" fillId="2" borderId="52" xfId="2" applyFont="1" applyFill="1" applyBorder="1" applyAlignment="1" applyProtection="1">
      <alignment horizontal="left"/>
    </xf>
    <xf numFmtId="0" fontId="33" fillId="2" borderId="33" xfId="2" applyFont="1" applyFill="1" applyBorder="1" applyAlignment="1" applyProtection="1"/>
    <xf numFmtId="164" fontId="19" fillId="4" borderId="99" xfId="0" applyNumberFormat="1" applyFont="1" applyFill="1" applyBorder="1" applyAlignment="1">
      <alignment horizontal="center" vertical="center"/>
    </xf>
    <xf numFmtId="169" fontId="19" fillId="4" borderId="99" xfId="0" applyNumberFormat="1" applyFont="1" applyFill="1" applyBorder="1" applyAlignment="1">
      <alignment horizontal="center" vertical="center"/>
    </xf>
    <xf numFmtId="0" fontId="37" fillId="0" borderId="0" xfId="0" applyFont="1"/>
    <xf numFmtId="0" fontId="37" fillId="0" borderId="0" xfId="0" applyFont="1" applyBorder="1"/>
    <xf numFmtId="0" fontId="38" fillId="0" borderId="0" xfId="0" applyFont="1" applyBorder="1" applyAlignment="1">
      <alignment horizontal="left"/>
    </xf>
    <xf numFmtId="0" fontId="39" fillId="0" borderId="0" xfId="0" applyFont="1"/>
    <xf numFmtId="0" fontId="38" fillId="0" borderId="0" xfId="0" applyFont="1" applyBorder="1" applyAlignment="1">
      <alignment horizontal="right" vertical="center"/>
    </xf>
    <xf numFmtId="0" fontId="37" fillId="0" borderId="0" xfId="0" applyFont="1" applyAlignment="1">
      <alignment vertical="justify"/>
    </xf>
    <xf numFmtId="0" fontId="37" fillId="0" borderId="0" xfId="0" applyFont="1" applyBorder="1" applyAlignment="1">
      <alignment vertical="justify"/>
    </xf>
    <xf numFmtId="0" fontId="40" fillId="0" borderId="0" xfId="0" applyFont="1"/>
    <xf numFmtId="0" fontId="41" fillId="0" borderId="0" xfId="0" applyFont="1"/>
    <xf numFmtId="0" fontId="42" fillId="5" borderId="0" xfId="0" applyFont="1" applyFill="1" applyAlignment="1">
      <alignment horizontal="center"/>
    </xf>
    <xf numFmtId="164" fontId="37" fillId="0" borderId="0" xfId="0" applyNumberFormat="1" applyFont="1" applyBorder="1" applyAlignment="1">
      <alignment horizont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7" borderId="9" xfId="0" applyNumberFormat="1" applyFont="1" applyFill="1" applyBorder="1" applyAlignment="1">
      <alignment horizontal="center" vertical="center"/>
    </xf>
    <xf numFmtId="164" fontId="9" fillId="7" borderId="16" xfId="0" applyNumberFormat="1" applyFont="1" applyFill="1" applyBorder="1" applyAlignment="1">
      <alignment horizontal="center" vertical="center"/>
    </xf>
    <xf numFmtId="164" fontId="9" fillId="4" borderId="39" xfId="0" applyNumberFormat="1" applyFont="1" applyFill="1" applyBorder="1" applyAlignment="1">
      <alignment horizontal="center" vertical="center"/>
    </xf>
    <xf numFmtId="164" fontId="9" fillId="4" borderId="16" xfId="0" applyNumberFormat="1" applyFont="1" applyFill="1" applyBorder="1" applyAlignment="1">
      <alignment horizontal="center" vertical="center"/>
    </xf>
    <xf numFmtId="164" fontId="9" fillId="10" borderId="38" xfId="0" applyNumberFormat="1" applyFont="1" applyFill="1" applyBorder="1" applyAlignment="1">
      <alignment horizontal="center" vertical="center"/>
    </xf>
    <xf numFmtId="164" fontId="9" fillId="10" borderId="24" xfId="0" applyNumberFormat="1" applyFont="1" applyFill="1" applyBorder="1" applyAlignment="1">
      <alignment horizontal="center" vertical="center"/>
    </xf>
    <xf numFmtId="0" fontId="9" fillId="16" borderId="64" xfId="0" applyFont="1" applyFill="1" applyBorder="1" applyAlignment="1">
      <alignment horizontal="left" vertical="center"/>
    </xf>
    <xf numFmtId="164" fontId="10" fillId="9" borderId="98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10" fillId="9" borderId="1" xfId="0" applyNumberFormat="1" applyFont="1" applyFill="1" applyBorder="1" applyAlignment="1">
      <alignment horizontal="center" vertical="center"/>
    </xf>
    <xf numFmtId="164" fontId="9" fillId="9" borderId="1" xfId="0" applyNumberFormat="1" applyFont="1" applyFill="1" applyBorder="1" applyAlignment="1">
      <alignment horizontal="center" vertical="center"/>
    </xf>
    <xf numFmtId="164" fontId="9" fillId="9" borderId="3" xfId="0" applyNumberFormat="1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left" vertical="center"/>
    </xf>
    <xf numFmtId="164" fontId="10" fillId="0" borderId="16" xfId="0" applyNumberFormat="1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164" fontId="9" fillId="0" borderId="38" xfId="0" applyNumberFormat="1" applyFont="1" applyFill="1" applyBorder="1" applyAlignment="1">
      <alignment horizontal="center" vertical="center"/>
    </xf>
    <xf numFmtId="164" fontId="10" fillId="9" borderId="16" xfId="0" applyNumberFormat="1" applyFont="1" applyFill="1" applyBorder="1" applyAlignment="1">
      <alignment horizontal="center" vertical="center"/>
    </xf>
    <xf numFmtId="164" fontId="9" fillId="9" borderId="16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left" vertical="center"/>
    </xf>
    <xf numFmtId="164" fontId="9" fillId="4" borderId="22" xfId="0" applyNumberFormat="1" applyFont="1" applyFill="1" applyBorder="1" applyAlignment="1">
      <alignment horizontal="center" vertical="center"/>
    </xf>
    <xf numFmtId="164" fontId="9" fillId="4" borderId="41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164" fontId="9" fillId="4" borderId="38" xfId="0" applyNumberFormat="1" applyFont="1" applyFill="1" applyBorder="1" applyAlignment="1">
      <alignment horizontal="center" vertical="center"/>
    </xf>
    <xf numFmtId="164" fontId="9" fillId="4" borderId="24" xfId="0" applyNumberFormat="1" applyFont="1" applyFill="1" applyBorder="1" applyAlignment="1">
      <alignment horizontal="center" vertical="center"/>
    </xf>
    <xf numFmtId="164" fontId="9" fillId="0" borderId="22" xfId="0" applyNumberFormat="1" applyFont="1" applyFill="1" applyBorder="1" applyAlignment="1">
      <alignment horizontal="center"/>
    </xf>
    <xf numFmtId="164" fontId="10" fillId="0" borderId="47" xfId="0" applyNumberFormat="1" applyFont="1" applyFill="1" applyBorder="1" applyAlignment="1">
      <alignment horizontal="center" vertical="center"/>
    </xf>
    <xf numFmtId="164" fontId="10" fillId="0" borderId="23" xfId="0" applyNumberFormat="1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/>
    </xf>
    <xf numFmtId="164" fontId="10" fillId="0" borderId="48" xfId="0" applyNumberFormat="1" applyFont="1" applyFill="1" applyBorder="1" applyAlignment="1">
      <alignment horizontal="center" vertical="center"/>
    </xf>
    <xf numFmtId="164" fontId="10" fillId="0" borderId="49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73" fontId="10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/>
    </xf>
    <xf numFmtId="164" fontId="10" fillId="0" borderId="26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10" fillId="0" borderId="62" xfId="0" applyNumberFormat="1" applyFont="1" applyFill="1" applyBorder="1" applyAlignment="1">
      <alignment horizontal="center" vertical="center"/>
    </xf>
    <xf numFmtId="175" fontId="10" fillId="0" borderId="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41" fillId="0" borderId="0" xfId="0" applyFont="1" applyBorder="1"/>
    <xf numFmtId="0" fontId="41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justify"/>
    </xf>
    <xf numFmtId="0" fontId="37" fillId="0" borderId="0" xfId="0" applyFont="1" applyFill="1"/>
    <xf numFmtId="164" fontId="10" fillId="0" borderId="25" xfId="0" applyNumberFormat="1" applyFont="1" applyFill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164" fontId="10" fillId="0" borderId="17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9" fontId="10" fillId="0" borderId="14" xfId="0" applyNumberFormat="1" applyFont="1" applyFill="1" applyBorder="1" applyAlignment="1">
      <alignment horizontal="center" vertical="center"/>
    </xf>
    <xf numFmtId="164" fontId="9" fillId="0" borderId="23" xfId="0" applyNumberFormat="1" applyFont="1" applyFill="1" applyBorder="1" applyAlignment="1">
      <alignment horizontal="center" vertical="center"/>
    </xf>
    <xf numFmtId="169" fontId="10" fillId="0" borderId="13" xfId="0" applyNumberFormat="1" applyFont="1" applyFill="1" applyBorder="1" applyAlignment="1">
      <alignment horizontal="center" vertical="center"/>
    </xf>
    <xf numFmtId="169" fontId="10" fillId="0" borderId="62" xfId="0" applyNumberFormat="1" applyFont="1" applyFill="1" applyBorder="1" applyAlignment="1">
      <alignment horizontal="center" vertical="center"/>
    </xf>
    <xf numFmtId="164" fontId="9" fillId="0" borderId="49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76" fontId="10" fillId="0" borderId="2" xfId="0" applyNumberFormat="1" applyFont="1" applyFill="1" applyBorder="1" applyAlignment="1">
      <alignment horizontal="center" vertical="center"/>
    </xf>
    <xf numFmtId="173" fontId="10" fillId="0" borderId="2" xfId="0" quotePrefix="1" applyNumberFormat="1" applyFont="1" applyFill="1" applyBorder="1" applyAlignment="1">
      <alignment horizontal="center" vertical="center"/>
    </xf>
    <xf numFmtId="164" fontId="9" fillId="0" borderId="0" xfId="0" quotePrefix="1" applyNumberFormat="1" applyFont="1" applyFill="1" applyBorder="1" applyAlignment="1">
      <alignment horizontal="center" vertical="center"/>
    </xf>
    <xf numFmtId="164" fontId="41" fillId="0" borderId="0" xfId="0" applyNumberFormat="1" applyFont="1" applyFill="1" applyBorder="1" applyAlignment="1">
      <alignment horizontal="center"/>
    </xf>
    <xf numFmtId="0" fontId="10" fillId="0" borderId="20" xfId="0" applyFont="1" applyBorder="1" applyAlignment="1">
      <alignment horizontal="left"/>
    </xf>
    <xf numFmtId="164" fontId="10" fillId="0" borderId="21" xfId="0" applyNumberFormat="1" applyFont="1" applyBorder="1" applyAlignment="1">
      <alignment horizontal="left"/>
    </xf>
    <xf numFmtId="164" fontId="9" fillId="4" borderId="18" xfId="0" applyNumberFormat="1" applyFont="1" applyFill="1" applyBorder="1" applyAlignment="1">
      <alignment horizontal="center" vertical="center"/>
    </xf>
    <xf numFmtId="168" fontId="9" fillId="4" borderId="41" xfId="0" applyNumberFormat="1" applyFont="1" applyFill="1" applyBorder="1" applyAlignment="1">
      <alignment horizontal="center" vertical="center"/>
    </xf>
    <xf numFmtId="164" fontId="9" fillId="4" borderId="41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/>
    <xf numFmtId="164" fontId="9" fillId="4" borderId="19" xfId="0" applyNumberFormat="1" applyFont="1" applyFill="1" applyBorder="1" applyAlignment="1">
      <alignment horizontal="center" vertical="center"/>
    </xf>
    <xf numFmtId="168" fontId="9" fillId="4" borderId="38" xfId="0" applyNumberFormat="1" applyFont="1" applyFill="1" applyBorder="1" applyAlignment="1">
      <alignment horizontal="center" vertical="center"/>
    </xf>
    <xf numFmtId="164" fontId="9" fillId="4" borderId="38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2" xfId="0" applyNumberFormat="1" applyFont="1" applyFill="1" applyBorder="1" applyAlignment="1">
      <alignment horizontal="center" vertical="center"/>
    </xf>
    <xf numFmtId="164" fontId="9" fillId="0" borderId="47" xfId="0" quotePrefix="1" applyNumberFormat="1" applyFont="1" applyFill="1" applyBorder="1" applyAlignment="1">
      <alignment horizontal="center" vertical="center"/>
    </xf>
    <xf numFmtId="164" fontId="9" fillId="0" borderId="47" xfId="0" applyNumberFormat="1" applyFont="1" applyFill="1" applyBorder="1" applyAlignment="1">
      <alignment horizontal="center" vertical="center"/>
    </xf>
    <xf numFmtId="169" fontId="9" fillId="0" borderId="0" xfId="0" applyNumberFormat="1" applyFont="1" applyFill="1" applyBorder="1" applyAlignment="1">
      <alignment vertical="center"/>
    </xf>
    <xf numFmtId="0" fontId="9" fillId="0" borderId="70" xfId="0" applyFont="1" applyFill="1" applyBorder="1" applyAlignment="1">
      <alignment horizontal="left" vertical="center"/>
    </xf>
    <xf numFmtId="173" fontId="10" fillId="0" borderId="1" xfId="0" quotePrefix="1" applyNumberFormat="1" applyFont="1" applyFill="1" applyBorder="1" applyAlignment="1">
      <alignment horizontal="center" vertical="center"/>
    </xf>
    <xf numFmtId="164" fontId="9" fillId="0" borderId="5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3" fontId="10" fillId="0" borderId="26" xfId="0" quotePrefix="1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9" fillId="0" borderId="48" xfId="0" quotePrefix="1" applyNumberFormat="1" applyFont="1" applyFill="1" applyBorder="1" applyAlignment="1">
      <alignment horizontal="center" vertical="center"/>
    </xf>
    <xf numFmtId="164" fontId="9" fillId="0" borderId="48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173" fontId="10" fillId="0" borderId="0" xfId="0" quotePrefix="1" applyNumberFormat="1" applyFont="1" applyFill="1" applyBorder="1" applyAlignment="1">
      <alignment horizontal="center" vertical="center"/>
    </xf>
    <xf numFmtId="0" fontId="45" fillId="0" borderId="0" xfId="0" applyFont="1"/>
    <xf numFmtId="0" fontId="45" fillId="0" borderId="0" xfId="0" applyFont="1" applyBorder="1"/>
    <xf numFmtId="168" fontId="9" fillId="4" borderId="9" xfId="0" applyNumberFormat="1" applyFont="1" applyFill="1" applyBorder="1" applyAlignment="1">
      <alignment horizontal="center" vertical="center"/>
    </xf>
    <xf numFmtId="168" fontId="9" fillId="4" borderId="54" xfId="0" applyNumberFormat="1" applyFont="1" applyFill="1" applyBorder="1" applyAlignment="1">
      <alignment horizontal="center" vertical="center"/>
    </xf>
    <xf numFmtId="164" fontId="9" fillId="4" borderId="46" xfId="0" applyNumberFormat="1" applyFont="1" applyFill="1" applyBorder="1" applyAlignment="1">
      <alignment horizontal="center" vertical="center"/>
    </xf>
    <xf numFmtId="168" fontId="9" fillId="4" borderId="16" xfId="0" applyNumberFormat="1" applyFont="1" applyFill="1" applyBorder="1" applyAlignment="1">
      <alignment horizontal="center" vertical="center"/>
    </xf>
    <xf numFmtId="168" fontId="9" fillId="4" borderId="19" xfId="0" applyNumberFormat="1" applyFont="1" applyFill="1" applyBorder="1" applyAlignment="1">
      <alignment horizontal="center" vertical="center"/>
    </xf>
    <xf numFmtId="164" fontId="9" fillId="4" borderId="45" xfId="0" applyNumberFormat="1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left" vertical="center"/>
    </xf>
    <xf numFmtId="173" fontId="10" fillId="0" borderId="25" xfId="0" applyNumberFormat="1" applyFont="1" applyFill="1" applyBorder="1" applyAlignment="1">
      <alignment horizontal="center" vertical="center"/>
    </xf>
    <xf numFmtId="164" fontId="9" fillId="0" borderId="22" xfId="0" quotePrefix="1" applyNumberFormat="1" applyFont="1" applyFill="1" applyBorder="1" applyAlignment="1">
      <alignment horizontal="center" vertical="center"/>
    </xf>
    <xf numFmtId="164" fontId="9" fillId="0" borderId="18" xfId="0" quotePrefix="1" applyNumberFormat="1" applyFont="1" applyFill="1" applyBorder="1" applyAlignment="1">
      <alignment horizontal="center" vertical="center"/>
    </xf>
    <xf numFmtId="164" fontId="10" fillId="0" borderId="46" xfId="0" applyNumberFormat="1" applyFont="1" applyFill="1" applyBorder="1" applyAlignment="1">
      <alignment horizontal="center" vertical="center"/>
    </xf>
    <xf numFmtId="164" fontId="9" fillId="0" borderId="1" xfId="0" quotePrefix="1" applyNumberFormat="1" applyFont="1" applyFill="1" applyBorder="1" applyAlignment="1">
      <alignment horizontal="center" vertical="center"/>
    </xf>
    <xf numFmtId="164" fontId="9" fillId="0" borderId="13" xfId="0" quotePrefix="1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164" fontId="9" fillId="0" borderId="26" xfId="0" quotePrefix="1" applyNumberFormat="1" applyFont="1" applyFill="1" applyBorder="1" applyAlignment="1">
      <alignment horizontal="center" vertical="center"/>
    </xf>
    <xf numFmtId="164" fontId="9" fillId="0" borderId="62" xfId="0" quotePrefix="1" applyNumberFormat="1" applyFont="1" applyFill="1" applyBorder="1" applyAlignment="1">
      <alignment horizontal="center" vertical="center"/>
    </xf>
    <xf numFmtId="164" fontId="10" fillId="0" borderId="63" xfId="0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164" fontId="9" fillId="9" borderId="41" xfId="0" applyNumberFormat="1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164" fontId="9" fillId="9" borderId="47" xfId="0" applyNumberFormat="1" applyFont="1" applyFill="1" applyBorder="1" applyAlignment="1">
      <alignment horizontal="center" vertical="center"/>
    </xf>
    <xf numFmtId="164" fontId="9" fillId="9" borderId="23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75" fontId="10" fillId="0" borderId="28" xfId="0" applyNumberFormat="1" applyFont="1" applyFill="1" applyBorder="1" applyAlignment="1">
      <alignment horizontal="center" vertical="center"/>
    </xf>
    <xf numFmtId="175" fontId="10" fillId="9" borderId="28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 vertical="center"/>
    </xf>
    <xf numFmtId="175" fontId="10" fillId="9" borderId="62" xfId="0" applyNumberFormat="1" applyFont="1" applyFill="1" applyBorder="1" applyAlignment="1">
      <alignment horizontal="center" vertical="center"/>
    </xf>
    <xf numFmtId="164" fontId="10" fillId="9" borderId="26" xfId="0" applyNumberFormat="1" applyFont="1" applyFill="1" applyBorder="1" applyAlignment="1">
      <alignment horizontal="center" vertical="center"/>
    </xf>
    <xf numFmtId="164" fontId="9" fillId="9" borderId="26" xfId="0" applyNumberFormat="1" applyFont="1" applyFill="1" applyBorder="1" applyAlignment="1">
      <alignment horizontal="center" vertical="center"/>
    </xf>
    <xf numFmtId="164" fontId="9" fillId="9" borderId="49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9" fillId="9" borderId="50" xfId="0" applyFont="1" applyFill="1" applyBorder="1" applyAlignment="1">
      <alignment horizontal="center" vertical="center"/>
    </xf>
    <xf numFmtId="164" fontId="9" fillId="9" borderId="58" xfId="0" applyNumberFormat="1" applyFont="1" applyFill="1" applyBorder="1" applyAlignment="1">
      <alignment horizontal="center" vertical="center"/>
    </xf>
    <xf numFmtId="164" fontId="9" fillId="9" borderId="59" xfId="0" applyNumberFormat="1" applyFont="1" applyFill="1" applyBorder="1" applyAlignment="1">
      <alignment horizontal="center" vertical="center"/>
    </xf>
    <xf numFmtId="175" fontId="10" fillId="0" borderId="19" xfId="0" applyNumberFormat="1" applyFont="1" applyFill="1" applyBorder="1" applyAlignment="1">
      <alignment horizontal="center" vertical="center"/>
    </xf>
    <xf numFmtId="175" fontId="10" fillId="9" borderId="19" xfId="0" applyNumberFormat="1" applyFont="1" applyFill="1" applyBorder="1" applyAlignment="1">
      <alignment horizontal="center" vertical="center"/>
    </xf>
    <xf numFmtId="164" fontId="9" fillId="9" borderId="6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vertical="center"/>
    </xf>
    <xf numFmtId="175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69" fontId="3" fillId="0" borderId="0" xfId="0" applyNumberFormat="1" applyFont="1" applyFill="1" applyBorder="1" applyAlignment="1">
      <alignment horizontal="center" vertical="center"/>
    </xf>
    <xf numFmtId="173" fontId="3" fillId="0" borderId="0" xfId="0" quotePrefix="1" applyNumberFormat="1" applyFont="1" applyFill="1" applyBorder="1" applyAlignment="1">
      <alignment horizontal="center" vertical="center"/>
    </xf>
    <xf numFmtId="173" fontId="3" fillId="0" borderId="0" xfId="0" applyNumberFormat="1" applyFont="1" applyFill="1" applyBorder="1" applyAlignment="1">
      <alignment horizontal="center" vertical="center"/>
    </xf>
    <xf numFmtId="169" fontId="2" fillId="0" borderId="0" xfId="0" applyNumberFormat="1" applyFont="1" applyFill="1" applyBorder="1" applyAlignment="1">
      <alignment horizontal="center" vertical="center"/>
    </xf>
    <xf numFmtId="173" fontId="2" fillId="0" borderId="0" xfId="0" applyNumberFormat="1" applyFont="1" applyFill="1" applyBorder="1" applyAlignment="1">
      <alignment horizontal="center" vertical="center"/>
    </xf>
    <xf numFmtId="173" fontId="2" fillId="0" borderId="0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0" quotePrefix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164" fontId="10" fillId="0" borderId="0" xfId="0" quotePrefix="1" applyNumberFormat="1" applyFont="1" applyBorder="1" applyAlignment="1">
      <alignment horizontal="center"/>
    </xf>
    <xf numFmtId="0" fontId="46" fillId="0" borderId="0" xfId="0" applyFont="1"/>
    <xf numFmtId="0" fontId="46" fillId="0" borderId="0" xfId="0" applyFont="1" applyBorder="1"/>
    <xf numFmtId="0" fontId="46" fillId="0" borderId="0" xfId="11" applyFont="1" applyAlignment="1">
      <alignment horizontal="left" vertical="center"/>
    </xf>
    <xf numFmtId="165" fontId="9" fillId="0" borderId="0" xfId="0" applyNumberFormat="1" applyFont="1" applyBorder="1" applyAlignment="1">
      <alignment horizontal="left"/>
    </xf>
    <xf numFmtId="0" fontId="47" fillId="0" borderId="0" xfId="0" applyFont="1" applyBorder="1" applyAlignment="1">
      <alignment horizontal="left"/>
    </xf>
    <xf numFmtId="168" fontId="10" fillId="0" borderId="28" xfId="0" applyNumberFormat="1" applyFont="1" applyFill="1" applyBorder="1" applyAlignment="1">
      <alignment horizontal="center" vertical="center"/>
    </xf>
    <xf numFmtId="0" fontId="33" fillId="2" borderId="20" xfId="2" applyFont="1" applyFill="1" applyBorder="1" applyAlignment="1" applyProtection="1">
      <alignment horizontal="left"/>
    </xf>
    <xf numFmtId="0" fontId="9" fillId="16" borderId="65" xfId="0" applyFont="1" applyFill="1" applyBorder="1" applyAlignment="1">
      <alignment horizontal="left" vertical="center"/>
    </xf>
    <xf numFmtId="0" fontId="9" fillId="0" borderId="88" xfId="0" applyFont="1" applyFill="1" applyBorder="1" applyAlignment="1">
      <alignment horizontal="left" vertical="center"/>
    </xf>
    <xf numFmtId="164" fontId="10" fillId="0" borderId="101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164" fontId="10" fillId="0" borderId="19" xfId="0" applyNumberFormat="1" applyFont="1" applyFill="1" applyBorder="1" applyAlignment="1">
      <alignment horizontal="center" vertical="center"/>
    </xf>
    <xf numFmtId="164" fontId="9" fillId="4" borderId="38" xfId="0" applyNumberFormat="1" applyFont="1" applyFill="1" applyBorder="1" applyAlignment="1">
      <alignment horizontal="center" vertical="center"/>
    </xf>
    <xf numFmtId="164" fontId="9" fillId="4" borderId="41" xfId="0" applyNumberFormat="1" applyFont="1" applyFill="1" applyBorder="1" applyAlignment="1">
      <alignment horizontal="center" vertical="center"/>
    </xf>
    <xf numFmtId="174" fontId="10" fillId="0" borderId="1" xfId="0" applyNumberFormat="1" applyFont="1" applyFill="1" applyBorder="1" applyAlignment="1">
      <alignment horizontal="center" vertical="center"/>
    </xf>
    <xf numFmtId="175" fontId="10" fillId="0" borderId="42" xfId="0" applyNumberFormat="1" applyFont="1" applyFill="1" applyBorder="1" applyAlignment="1">
      <alignment horizontal="center" vertical="center"/>
    </xf>
    <xf numFmtId="168" fontId="10" fillId="0" borderId="42" xfId="0" applyNumberFormat="1" applyFont="1" applyFill="1" applyBorder="1" applyAlignment="1">
      <alignment horizontal="center" vertical="center"/>
    </xf>
    <xf numFmtId="164" fontId="10" fillId="0" borderId="26" xfId="0" quotePrefix="1" applyNumberFormat="1" applyFont="1" applyFill="1" applyBorder="1" applyAlignment="1">
      <alignment horizontal="center" vertical="center"/>
    </xf>
    <xf numFmtId="164" fontId="10" fillId="0" borderId="1" xfId="0" quotePrefix="1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4" fontId="9" fillId="0" borderId="25" xfId="0" applyNumberFormat="1" applyFont="1" applyFill="1" applyBorder="1" applyAlignment="1">
      <alignment horizontal="center"/>
    </xf>
    <xf numFmtId="164" fontId="9" fillId="4" borderId="96" xfId="0" applyNumberFormat="1" applyFont="1" applyFill="1" applyBorder="1" applyAlignment="1">
      <alignment horizontal="center" vertical="center"/>
    </xf>
    <xf numFmtId="164" fontId="10" fillId="0" borderId="98" xfId="0" applyNumberFormat="1" applyFont="1" applyFill="1" applyBorder="1" applyAlignment="1">
      <alignment horizontal="center" vertical="center"/>
    </xf>
    <xf numFmtId="176" fontId="10" fillId="0" borderId="101" xfId="0" applyNumberFormat="1" applyFont="1" applyFill="1" applyBorder="1" applyAlignment="1">
      <alignment horizontal="center" vertical="center"/>
    </xf>
    <xf numFmtId="173" fontId="10" fillId="0" borderId="98" xfId="0" applyNumberFormat="1" applyFont="1" applyFill="1" applyBorder="1" applyAlignment="1">
      <alignment horizontal="center" vertical="center"/>
    </xf>
    <xf numFmtId="0" fontId="0" fillId="0" borderId="73" xfId="0" applyFill="1" applyBorder="1"/>
    <xf numFmtId="164" fontId="2" fillId="0" borderId="7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39" xfId="0" applyFill="1" applyBorder="1"/>
    <xf numFmtId="16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0" fillId="12" borderId="73" xfId="0" applyFill="1" applyBorder="1"/>
    <xf numFmtId="0" fontId="0" fillId="0" borderId="73" xfId="0" applyBorder="1"/>
    <xf numFmtId="175" fontId="10" fillId="9" borderId="94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9" fillId="4" borderId="4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9" fillId="4" borderId="38" xfId="0" applyNumberFormat="1" applyFont="1" applyFill="1" applyBorder="1" applyAlignment="1">
      <alignment horizontal="center" vertical="center"/>
    </xf>
    <xf numFmtId="168" fontId="9" fillId="4" borderId="38" xfId="0" applyNumberFormat="1" applyFont="1" applyFill="1" applyBorder="1" applyAlignment="1">
      <alignment horizontal="center" vertical="center"/>
    </xf>
    <xf numFmtId="164" fontId="10" fillId="0" borderId="1" xfId="0" quotePrefix="1" applyNumberFormat="1" applyFont="1" applyFill="1" applyBorder="1" applyAlignment="1">
      <alignment horizontal="center" vertical="center"/>
    </xf>
    <xf numFmtId="164" fontId="10" fillId="0" borderId="5" xfId="0" quotePrefix="1" applyNumberFormat="1" applyFont="1" applyFill="1" applyBorder="1" applyAlignment="1">
      <alignment horizontal="center" vertical="center"/>
    </xf>
    <xf numFmtId="164" fontId="10" fillId="0" borderId="13" xfId="0" quotePrefix="1" applyNumberFormat="1" applyFont="1" applyFill="1" applyBorder="1" applyAlignment="1">
      <alignment horizontal="center" vertical="center"/>
    </xf>
    <xf numFmtId="168" fontId="9" fillId="4" borderId="16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74" fontId="10" fillId="0" borderId="0" xfId="0" applyNumberFormat="1" applyFont="1" applyFill="1" applyBorder="1" applyAlignment="1">
      <alignment horizontal="center" vertical="center"/>
    </xf>
    <xf numFmtId="164" fontId="10" fillId="0" borderId="0" xfId="0" quotePrefix="1" applyNumberFormat="1" applyFont="1" applyFill="1" applyBorder="1" applyAlignment="1">
      <alignment horizontal="center" vertical="center"/>
    </xf>
    <xf numFmtId="171" fontId="10" fillId="0" borderId="94" xfId="0" applyNumberFormat="1" applyFont="1" applyFill="1" applyBorder="1" applyAlignment="1">
      <alignment horizontal="center" vertical="center"/>
    </xf>
    <xf numFmtId="164" fontId="10" fillId="0" borderId="41" xfId="0" quotePrefix="1" applyNumberFormat="1" applyFont="1" applyFill="1" applyBorder="1" applyAlignment="1">
      <alignment horizontal="center" vertical="center"/>
    </xf>
    <xf numFmtId="164" fontId="10" fillId="0" borderId="38" xfId="0" quotePrefix="1" applyNumberFormat="1" applyFont="1" applyFill="1" applyBorder="1" applyAlignment="1">
      <alignment horizontal="center" vertical="center"/>
    </xf>
    <xf numFmtId="164" fontId="10" fillId="0" borderId="9" xfId="0" quotePrefix="1" applyNumberFormat="1" applyFont="1" applyFill="1" applyBorder="1" applyAlignment="1">
      <alignment horizontal="center" vertical="center"/>
    </xf>
    <xf numFmtId="164" fontId="10" fillId="0" borderId="16" xfId="0" quotePrefix="1" applyNumberFormat="1" applyFont="1" applyFill="1" applyBorder="1" applyAlignment="1">
      <alignment horizontal="center" vertical="center"/>
    </xf>
    <xf numFmtId="168" fontId="9" fillId="4" borderId="94" xfId="0" applyNumberFormat="1" applyFont="1" applyFill="1" applyBorder="1" applyAlignment="1">
      <alignment horizontal="center" vertical="center"/>
    </xf>
    <xf numFmtId="164" fontId="10" fillId="0" borderId="94" xfId="0" quotePrefix="1" applyNumberFormat="1" applyFont="1" applyFill="1" applyBorder="1" applyAlignment="1">
      <alignment horizontal="center" vertical="center"/>
    </xf>
    <xf numFmtId="164" fontId="10" fillId="0" borderId="19" xfId="0" quotePrefix="1" applyNumberFormat="1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left" vertical="center"/>
    </xf>
    <xf numFmtId="164" fontId="10" fillId="0" borderId="4" xfId="0" quotePrefix="1" applyNumberFormat="1" applyFont="1" applyFill="1" applyBorder="1" applyAlignment="1">
      <alignment horizontal="center" vertical="center"/>
    </xf>
    <xf numFmtId="0" fontId="33" fillId="2" borderId="52" xfId="2" applyFont="1" applyFill="1" applyBorder="1" applyAlignment="1" applyProtection="1"/>
    <xf numFmtId="0" fontId="23" fillId="2" borderId="108" xfId="0" applyFont="1" applyFill="1" applyBorder="1"/>
    <xf numFmtId="0" fontId="23" fillId="2" borderId="109" xfId="0" applyFont="1" applyFill="1" applyBorder="1"/>
    <xf numFmtId="0" fontId="23" fillId="2" borderId="110" xfId="0" applyFont="1" applyFill="1" applyBorder="1"/>
    <xf numFmtId="0" fontId="32" fillId="2" borderId="108" xfId="0" applyFont="1" applyFill="1" applyBorder="1"/>
    <xf numFmtId="0" fontId="33" fillId="2" borderId="109" xfId="2" applyFont="1" applyFill="1" applyBorder="1" applyAlignment="1" applyProtection="1">
      <alignment horizontal="left"/>
    </xf>
    <xf numFmtId="0" fontId="33" fillId="2" borderId="110" xfId="2" applyFont="1" applyFill="1" applyBorder="1" applyAlignment="1" applyProtection="1">
      <alignment horizontal="left"/>
    </xf>
    <xf numFmtId="0" fontId="0" fillId="2" borderId="108" xfId="0" applyFill="1" applyBorder="1"/>
    <xf numFmtId="0" fontId="0" fillId="2" borderId="109" xfId="0" applyFill="1" applyBorder="1"/>
    <xf numFmtId="0" fontId="0" fillId="2" borderId="110" xfId="0" applyFill="1" applyBorder="1"/>
    <xf numFmtId="0" fontId="0" fillId="0" borderId="109" xfId="0" applyFill="1" applyBorder="1"/>
    <xf numFmtId="0" fontId="23" fillId="2" borderId="111" xfId="0" applyFont="1" applyFill="1" applyBorder="1"/>
    <xf numFmtId="0" fontId="23" fillId="2" borderId="112" xfId="0" applyFont="1" applyFill="1" applyBorder="1"/>
    <xf numFmtId="0" fontId="23" fillId="2" borderId="113" xfId="0" applyFont="1" applyFill="1" applyBorder="1"/>
    <xf numFmtId="0" fontId="32" fillId="2" borderId="111" xfId="0" applyFont="1" applyFill="1" applyBorder="1"/>
    <xf numFmtId="0" fontId="33" fillId="2" borderId="112" xfId="2" applyFont="1" applyFill="1" applyBorder="1" applyAlignment="1" applyProtection="1">
      <alignment horizontal="left"/>
    </xf>
    <xf numFmtId="0" fontId="33" fillId="2" borderId="113" xfId="2" applyFont="1" applyFill="1" applyBorder="1" applyAlignment="1" applyProtection="1">
      <alignment horizontal="left"/>
    </xf>
    <xf numFmtId="0" fontId="0" fillId="2" borderId="111" xfId="0" applyFill="1" applyBorder="1"/>
    <xf numFmtId="0" fontId="0" fillId="2" borderId="112" xfId="0" applyFill="1" applyBorder="1"/>
    <xf numFmtId="0" fontId="0" fillId="2" borderId="113" xfId="0" applyFill="1" applyBorder="1"/>
    <xf numFmtId="0" fontId="0" fillId="0" borderId="112" xfId="0" applyFill="1" applyBorder="1"/>
    <xf numFmtId="0" fontId="9" fillId="8" borderId="26" xfId="0" applyFont="1" applyFill="1" applyBorder="1" applyAlignment="1">
      <alignment horizontal="center" vertical="center"/>
    </xf>
    <xf numFmtId="164" fontId="9" fillId="8" borderId="98" xfId="0" applyNumberFormat="1" applyFont="1" applyFill="1" applyBorder="1" applyAlignment="1">
      <alignment horizontal="center" vertical="center"/>
    </xf>
    <xf numFmtId="164" fontId="9" fillId="8" borderId="26" xfId="0" applyNumberFormat="1" applyFont="1" applyFill="1" applyBorder="1" applyAlignment="1">
      <alignment horizontal="center" vertical="center"/>
    </xf>
    <xf numFmtId="176" fontId="10" fillId="0" borderId="43" xfId="0" applyNumberFormat="1" applyFont="1" applyFill="1" applyBorder="1" applyAlignment="1">
      <alignment horizontal="center" vertical="center"/>
    </xf>
    <xf numFmtId="176" fontId="10" fillId="0" borderId="56" xfId="0" applyNumberFormat="1" applyFont="1" applyFill="1" applyBorder="1" applyAlignment="1">
      <alignment horizontal="center" vertical="center"/>
    </xf>
    <xf numFmtId="175" fontId="10" fillId="0" borderId="62" xfId="0" applyNumberFormat="1" applyFont="1" applyFill="1" applyBorder="1" applyAlignment="1">
      <alignment horizontal="center" vertical="center"/>
    </xf>
    <xf numFmtId="0" fontId="9" fillId="8" borderId="91" xfId="0" applyFont="1" applyFill="1" applyBorder="1" applyAlignment="1">
      <alignment horizontal="center"/>
    </xf>
    <xf numFmtId="0" fontId="9" fillId="8" borderId="98" xfId="0" applyFont="1" applyFill="1" applyBorder="1" applyAlignment="1">
      <alignment horizontal="center" vertical="center"/>
    </xf>
    <xf numFmtId="0" fontId="9" fillId="8" borderId="98" xfId="0" applyFont="1" applyFill="1" applyBorder="1" applyAlignment="1">
      <alignment horizontal="center" wrapText="1"/>
    </xf>
    <xf numFmtId="164" fontId="9" fillId="8" borderId="98" xfId="0" applyNumberFormat="1" applyFont="1" applyFill="1" applyBorder="1" applyAlignment="1">
      <alignment horizontal="center"/>
    </xf>
    <xf numFmtId="164" fontId="9" fillId="8" borderId="107" xfId="0" applyNumberFormat="1" applyFont="1" applyFill="1" applyBorder="1" applyAlignment="1">
      <alignment horizontal="center"/>
    </xf>
    <xf numFmtId="0" fontId="9" fillId="8" borderId="56" xfId="0" applyFont="1" applyFill="1" applyBorder="1" applyAlignment="1">
      <alignment horizontal="center"/>
    </xf>
    <xf numFmtId="0" fontId="9" fillId="8" borderId="101" xfId="0" applyFont="1" applyFill="1" applyBorder="1" applyAlignment="1">
      <alignment horizontal="center"/>
    </xf>
    <xf numFmtId="164" fontId="9" fillId="8" borderId="101" xfId="0" applyNumberFormat="1" applyFont="1" applyFill="1" applyBorder="1" applyAlignment="1">
      <alignment horizontal="center"/>
    </xf>
    <xf numFmtId="164" fontId="9" fillId="8" borderId="90" xfId="0" applyNumberFormat="1" applyFont="1" applyFill="1" applyBorder="1" applyAlignment="1">
      <alignment horizont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9" xfId="0" applyNumberFormat="1" applyFont="1" applyFill="1" applyBorder="1" applyAlignment="1">
      <alignment horizontal="center" vertical="center"/>
    </xf>
    <xf numFmtId="176" fontId="10" fillId="0" borderId="94" xfId="0" applyNumberFormat="1" applyFont="1" applyFill="1" applyBorder="1" applyAlignment="1">
      <alignment horizontal="center" vertical="center"/>
    </xf>
    <xf numFmtId="164" fontId="9" fillId="0" borderId="47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14" borderId="24" xfId="0" applyNumberFormat="1" applyFont="1" applyFill="1" applyBorder="1" applyAlignment="1">
      <alignment horizontal="center" vertical="center"/>
    </xf>
    <xf numFmtId="176" fontId="10" fillId="0" borderId="44" xfId="0" applyNumberFormat="1" applyFont="1" applyFill="1" applyBorder="1" applyAlignment="1">
      <alignment horizontal="center" vertical="center"/>
    </xf>
    <xf numFmtId="169" fontId="10" fillId="18" borderId="1" xfId="0" applyNumberFormat="1" applyFont="1" applyFill="1" applyBorder="1" applyAlignment="1">
      <alignment horizontal="center" vertical="center"/>
    </xf>
    <xf numFmtId="164" fontId="10" fillId="18" borderId="101" xfId="0" applyNumberFormat="1" applyFont="1" applyFill="1" applyBorder="1" applyAlignment="1">
      <alignment horizontal="center" vertical="center"/>
    </xf>
    <xf numFmtId="164" fontId="10" fillId="18" borderId="13" xfId="0" applyNumberFormat="1" applyFont="1" applyFill="1" applyBorder="1" applyAlignment="1">
      <alignment horizontal="center" vertical="center"/>
    </xf>
    <xf numFmtId="164" fontId="10" fillId="18" borderId="19" xfId="0" applyNumberFormat="1" applyFont="1" applyFill="1" applyBorder="1" applyAlignment="1">
      <alignment horizontal="center" vertical="center"/>
    </xf>
    <xf numFmtId="164" fontId="9" fillId="0" borderId="58" xfId="0" applyNumberFormat="1" applyFont="1" applyFill="1" applyBorder="1" applyAlignment="1">
      <alignment horizontal="center" vertical="center"/>
    </xf>
    <xf numFmtId="164" fontId="9" fillId="0" borderId="59" xfId="0" applyNumberFormat="1" applyFont="1" applyFill="1" applyBorder="1" applyAlignment="1">
      <alignment horizontal="center" vertical="center"/>
    </xf>
    <xf numFmtId="164" fontId="9" fillId="0" borderId="60" xfId="0" applyNumberFormat="1" applyFont="1" applyFill="1" applyBorder="1" applyAlignment="1">
      <alignment horizontal="center" vertical="center"/>
    </xf>
    <xf numFmtId="164" fontId="9" fillId="13" borderId="41" xfId="0" applyNumberFormat="1" applyFont="1" applyFill="1" applyBorder="1" applyAlignment="1">
      <alignment horizontal="center" vertical="center"/>
    </xf>
    <xf numFmtId="0" fontId="9" fillId="13" borderId="41" xfId="0" applyFont="1" applyFill="1" applyBorder="1" applyAlignment="1">
      <alignment horizontal="center" vertical="center"/>
    </xf>
    <xf numFmtId="0" fontId="9" fillId="13" borderId="50" xfId="0" applyFont="1" applyFill="1" applyBorder="1" applyAlignment="1">
      <alignment horizontal="center" vertical="center"/>
    </xf>
    <xf numFmtId="164" fontId="9" fillId="14" borderId="38" xfId="0" applyNumberFormat="1" applyFont="1" applyFill="1" applyBorder="1" applyAlignment="1">
      <alignment horizontal="center" vertical="center"/>
    </xf>
    <xf numFmtId="176" fontId="10" fillId="0" borderId="28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/>
    </xf>
    <xf numFmtId="164" fontId="9" fillId="18" borderId="89" xfId="0" applyNumberFormat="1" applyFont="1" applyFill="1" applyBorder="1" applyAlignment="1">
      <alignment horizontal="center" vertical="center"/>
    </xf>
    <xf numFmtId="164" fontId="9" fillId="17" borderId="38" xfId="0" applyNumberFormat="1" applyFont="1" applyFill="1" applyBorder="1" applyAlignment="1">
      <alignment horizontal="center" vertical="center"/>
    </xf>
    <xf numFmtId="164" fontId="9" fillId="18" borderId="5" xfId="0" applyNumberFormat="1" applyFont="1" applyFill="1" applyBorder="1" applyAlignment="1">
      <alignment horizontal="center" vertical="center"/>
    </xf>
    <xf numFmtId="164" fontId="9" fillId="18" borderId="38" xfId="0" applyNumberFormat="1" applyFont="1" applyFill="1" applyBorder="1" applyAlignment="1">
      <alignment horizontal="center" vertical="center"/>
    </xf>
    <xf numFmtId="0" fontId="0" fillId="19" borderId="0" xfId="0" applyFill="1"/>
    <xf numFmtId="176" fontId="10" fillId="19" borderId="101" xfId="0" applyNumberFormat="1" applyFont="1" applyFill="1" applyBorder="1" applyAlignment="1">
      <alignment horizontal="center" vertical="center"/>
    </xf>
    <xf numFmtId="164" fontId="10" fillId="19" borderId="1" xfId="0" applyNumberFormat="1" applyFont="1" applyFill="1" applyBorder="1" applyAlignment="1">
      <alignment horizontal="center" vertical="center"/>
    </xf>
    <xf numFmtId="164" fontId="2" fillId="19" borderId="0" xfId="0" applyNumberFormat="1" applyFont="1" applyFill="1" applyBorder="1" applyAlignment="1">
      <alignment horizontal="center"/>
    </xf>
    <xf numFmtId="164" fontId="10" fillId="19" borderId="98" xfId="0" applyNumberFormat="1" applyFont="1" applyFill="1" applyBorder="1" applyAlignment="1">
      <alignment horizontal="center" vertical="center"/>
    </xf>
    <xf numFmtId="0" fontId="0" fillId="19" borderId="73" xfId="0" applyFill="1" applyBorder="1"/>
    <xf numFmtId="164" fontId="3" fillId="19" borderId="1" xfId="0" applyNumberFormat="1" applyFont="1" applyFill="1" applyBorder="1" applyAlignment="1">
      <alignment horizontal="center"/>
    </xf>
    <xf numFmtId="164" fontId="3" fillId="19" borderId="3" xfId="0" applyNumberFormat="1" applyFont="1" applyFill="1" applyBorder="1" applyAlignment="1">
      <alignment horizontal="center"/>
    </xf>
    <xf numFmtId="173" fontId="10" fillId="19" borderId="1" xfId="0" quotePrefix="1" applyNumberFormat="1" applyFont="1" applyFill="1" applyBorder="1" applyAlignment="1">
      <alignment horizontal="center" vertical="center"/>
    </xf>
    <xf numFmtId="0" fontId="0" fillId="19" borderId="100" xfId="0" applyFill="1" applyBorder="1"/>
    <xf numFmtId="0" fontId="0" fillId="19" borderId="0" xfId="0" applyFill="1" applyBorder="1"/>
    <xf numFmtId="0" fontId="0" fillId="20" borderId="0" xfId="0" applyFill="1"/>
    <xf numFmtId="164" fontId="10" fillId="20" borderId="1" xfId="0" applyNumberFormat="1" applyFont="1" applyFill="1" applyBorder="1" applyAlignment="1">
      <alignment horizontal="center" vertical="center"/>
    </xf>
    <xf numFmtId="164" fontId="2" fillId="20" borderId="0" xfId="0" applyNumberFormat="1" applyFont="1" applyFill="1" applyBorder="1" applyAlignment="1">
      <alignment horizontal="center"/>
    </xf>
    <xf numFmtId="176" fontId="10" fillId="20" borderId="62" xfId="0" applyNumberFormat="1" applyFont="1" applyFill="1" applyBorder="1" applyAlignment="1">
      <alignment horizontal="center" vertical="center"/>
    </xf>
    <xf numFmtId="0" fontId="0" fillId="20" borderId="73" xfId="0" applyFill="1" applyBorder="1"/>
    <xf numFmtId="164" fontId="10" fillId="20" borderId="26" xfId="0" applyNumberFormat="1" applyFont="1" applyFill="1" applyBorder="1" applyAlignment="1">
      <alignment horizontal="center" vertical="center"/>
    </xf>
    <xf numFmtId="164" fontId="3" fillId="19" borderId="101" xfId="0" applyNumberFormat="1" applyFont="1" applyFill="1" applyBorder="1" applyAlignment="1">
      <alignment horizontal="center"/>
    </xf>
    <xf numFmtId="176" fontId="10" fillId="19" borderId="1" xfId="0" applyNumberFormat="1" applyFont="1" applyFill="1" applyBorder="1" applyAlignment="1">
      <alignment horizontal="center" vertical="center"/>
    </xf>
    <xf numFmtId="164" fontId="10" fillId="19" borderId="1" xfId="0" quotePrefix="1" applyNumberFormat="1" applyFont="1" applyFill="1" applyBorder="1" applyAlignment="1">
      <alignment horizontal="center" vertical="center"/>
    </xf>
    <xf numFmtId="179" fontId="10" fillId="19" borderId="1" xfId="0" applyNumberFormat="1" applyFont="1" applyFill="1" applyBorder="1" applyAlignment="1">
      <alignment horizontal="center" vertical="center"/>
    </xf>
    <xf numFmtId="169" fontId="10" fillId="19" borderId="1" xfId="0" applyNumberFormat="1" applyFont="1" applyFill="1" applyBorder="1" applyAlignment="1">
      <alignment horizontal="center" vertical="center"/>
    </xf>
    <xf numFmtId="173" fontId="10" fillId="19" borderId="1" xfId="0" applyNumberFormat="1" applyFont="1" applyFill="1" applyBorder="1" applyAlignment="1">
      <alignment horizontal="center" vertical="center"/>
    </xf>
    <xf numFmtId="176" fontId="10" fillId="20" borderId="1" xfId="0" applyNumberFormat="1" applyFont="1" applyFill="1" applyBorder="1" applyAlignment="1">
      <alignment horizontal="center" vertical="center"/>
    </xf>
    <xf numFmtId="164" fontId="3" fillId="20" borderId="1" xfId="0" applyNumberFormat="1" applyFont="1" applyFill="1" applyBorder="1" applyAlignment="1">
      <alignment horizontal="center"/>
    </xf>
    <xf numFmtId="0" fontId="9" fillId="19" borderId="99" xfId="0" applyFont="1" applyFill="1" applyBorder="1" applyAlignment="1">
      <alignment horizontal="left" vertical="center"/>
    </xf>
    <xf numFmtId="164" fontId="3" fillId="19" borderId="106" xfId="0" applyNumberFormat="1" applyFont="1" applyFill="1" applyBorder="1" applyAlignment="1">
      <alignment horizontal="center"/>
    </xf>
    <xf numFmtId="0" fontId="9" fillId="19" borderId="43" xfId="0" applyFont="1" applyFill="1" applyBorder="1" applyAlignment="1">
      <alignment horizontal="left" vertical="center"/>
    </xf>
    <xf numFmtId="0" fontId="9" fillId="19" borderId="43" xfId="0" applyFont="1" applyFill="1" applyBorder="1" applyAlignment="1">
      <alignment vertical="center"/>
    </xf>
    <xf numFmtId="164" fontId="3" fillId="20" borderId="3" xfId="0" applyNumberFormat="1" applyFont="1" applyFill="1" applyBorder="1" applyAlignment="1">
      <alignment horizontal="center"/>
    </xf>
    <xf numFmtId="164" fontId="3" fillId="20" borderId="62" xfId="0" applyNumberFormat="1" applyFont="1" applyFill="1" applyBorder="1" applyAlignment="1">
      <alignment horizontal="center"/>
    </xf>
    <xf numFmtId="164" fontId="3" fillId="20" borderId="95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9" fillId="0" borderId="114" xfId="0" applyFont="1" applyFill="1" applyBorder="1" applyAlignment="1">
      <alignment horizontal="left" vertical="center"/>
    </xf>
    <xf numFmtId="164" fontId="10" fillId="0" borderId="115" xfId="0" applyNumberFormat="1" applyFont="1" applyFill="1" applyBorder="1" applyAlignment="1">
      <alignment horizontal="center" vertical="center"/>
    </xf>
    <xf numFmtId="164" fontId="3" fillId="0" borderId="116" xfId="0" applyNumberFormat="1" applyFont="1" applyFill="1" applyBorder="1" applyAlignment="1">
      <alignment horizontal="center"/>
    </xf>
    <xf numFmtId="164" fontId="3" fillId="0" borderId="117" xfId="0" applyNumberFormat="1" applyFont="1" applyFill="1" applyBorder="1" applyAlignment="1">
      <alignment horizontal="center"/>
    </xf>
    <xf numFmtId="0" fontId="9" fillId="0" borderId="118" xfId="0" applyFont="1" applyFill="1" applyBorder="1" applyAlignment="1">
      <alignment horizontal="left" vertical="center"/>
    </xf>
    <xf numFmtId="164" fontId="3" fillId="0" borderId="119" xfId="0" applyNumberFormat="1" applyFont="1" applyFill="1" applyBorder="1" applyAlignment="1">
      <alignment horizontal="center"/>
    </xf>
    <xf numFmtId="164" fontId="3" fillId="0" borderId="120" xfId="0" applyNumberFormat="1" applyFont="1" applyFill="1" applyBorder="1" applyAlignment="1">
      <alignment horizontal="center"/>
    </xf>
    <xf numFmtId="0" fontId="4" fillId="0" borderId="118" xfId="0" applyFont="1" applyFill="1" applyBorder="1" applyAlignment="1">
      <alignment horizontal="left"/>
    </xf>
    <xf numFmtId="173" fontId="10" fillId="0" borderId="1" xfId="0" applyNumberFormat="1" applyFont="1" applyFill="1" applyBorder="1" applyAlignment="1">
      <alignment horizontal="center" vertical="center"/>
    </xf>
    <xf numFmtId="164" fontId="3" fillId="0" borderId="121" xfId="0" applyNumberFormat="1" applyFont="1" applyFill="1" applyBorder="1" applyAlignment="1">
      <alignment horizontal="center"/>
    </xf>
    <xf numFmtId="164" fontId="3" fillId="0" borderId="122" xfId="0" applyNumberFormat="1" applyFont="1" applyFill="1" applyBorder="1" applyAlignment="1">
      <alignment horizontal="center"/>
    </xf>
    <xf numFmtId="0" fontId="9" fillId="0" borderId="43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164" fontId="9" fillId="17" borderId="89" xfId="0" applyNumberFormat="1" applyFont="1" applyFill="1" applyBorder="1" applyAlignment="1">
      <alignment horizontal="center" vertical="center"/>
    </xf>
    <xf numFmtId="169" fontId="10" fillId="18" borderId="16" xfId="0" applyNumberFormat="1" applyFont="1" applyFill="1" applyBorder="1" applyAlignment="1">
      <alignment horizontal="center" vertical="center"/>
    </xf>
    <xf numFmtId="169" fontId="10" fillId="18" borderId="10" xfId="0" applyNumberFormat="1" applyFont="1" applyFill="1" applyBorder="1" applyAlignment="1">
      <alignment horizontal="center" vertical="center"/>
    </xf>
    <xf numFmtId="179" fontId="10" fillId="0" borderId="44" xfId="0" applyNumberFormat="1" applyFont="1" applyFill="1" applyBorder="1" applyAlignment="1">
      <alignment horizontal="center" vertical="center"/>
    </xf>
    <xf numFmtId="176" fontId="10" fillId="0" borderId="124" xfId="0" applyNumberFormat="1" applyFont="1" applyFill="1" applyBorder="1" applyAlignment="1">
      <alignment horizontal="center" vertical="center"/>
    </xf>
    <xf numFmtId="0" fontId="9" fillId="0" borderId="125" xfId="0" applyFont="1" applyFill="1" applyBorder="1" applyAlignment="1">
      <alignment horizontal="left" vertical="center"/>
    </xf>
    <xf numFmtId="0" fontId="4" fillId="0" borderId="126" xfId="0" applyFont="1" applyFill="1" applyBorder="1" applyAlignment="1">
      <alignment horizontal="left"/>
    </xf>
    <xf numFmtId="169" fontId="10" fillId="0" borderId="45" xfId="0" applyNumberFormat="1" applyFont="1" applyFill="1" applyBorder="1" applyAlignment="1">
      <alignment horizontal="center" vertical="center"/>
    </xf>
    <xf numFmtId="164" fontId="10" fillId="0" borderId="39" xfId="0" applyNumberFormat="1" applyFont="1" applyFill="1" applyBorder="1" applyAlignment="1">
      <alignment horizontal="center"/>
    </xf>
    <xf numFmtId="0" fontId="9" fillId="0" borderId="65" xfId="0" applyFont="1" applyFill="1" applyBorder="1" applyAlignment="1">
      <alignment horizontal="left" vertical="center"/>
    </xf>
    <xf numFmtId="0" fontId="22" fillId="12" borderId="21" xfId="0" applyFont="1" applyFill="1" applyBorder="1" applyAlignment="1">
      <alignment horizontal="center"/>
    </xf>
    <xf numFmtId="0" fontId="22" fillId="12" borderId="0" xfId="0" applyFont="1" applyFill="1" applyBorder="1" applyAlignment="1">
      <alignment horizontal="center"/>
    </xf>
    <xf numFmtId="0" fontId="22" fillId="12" borderId="20" xfId="0" applyFont="1" applyFill="1" applyBorder="1" applyAlignment="1">
      <alignment horizontal="center"/>
    </xf>
    <xf numFmtId="0" fontId="34" fillId="2" borderId="30" xfId="2" applyFont="1" applyFill="1" applyBorder="1" applyAlignment="1" applyProtection="1">
      <alignment horizontal="left"/>
    </xf>
    <xf numFmtId="0" fontId="34" fillId="2" borderId="31" xfId="2" applyFont="1" applyFill="1" applyBorder="1" applyAlignment="1" applyProtection="1">
      <alignment horizontal="left"/>
    </xf>
    <xf numFmtId="0" fontId="23" fillId="2" borderId="21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/>
    </xf>
    <xf numFmtId="0" fontId="33" fillId="2" borderId="30" xfId="2" applyFont="1" applyFill="1" applyBorder="1" applyAlignment="1" applyProtection="1">
      <alignment horizontal="left"/>
    </xf>
    <xf numFmtId="0" fontId="33" fillId="2" borderId="31" xfId="2" applyFont="1" applyFill="1" applyBorder="1" applyAlignment="1" applyProtection="1">
      <alignment horizontal="left"/>
    </xf>
    <xf numFmtId="0" fontId="34" fillId="2" borderId="33" xfId="2" applyFont="1" applyFill="1" applyBorder="1" applyAlignment="1" applyProtection="1">
      <alignment horizontal="left"/>
    </xf>
    <xf numFmtId="0" fontId="36" fillId="8" borderId="40" xfId="0" applyFont="1" applyFill="1" applyBorder="1" applyAlignment="1">
      <alignment horizontal="center" vertical="center"/>
    </xf>
    <xf numFmtId="0" fontId="36" fillId="8" borderId="73" xfId="0" applyFont="1" applyFill="1" applyBorder="1" applyAlignment="1">
      <alignment horizontal="center" vertical="center"/>
    </xf>
    <xf numFmtId="0" fontId="36" fillId="8" borderId="14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 readingOrder="1"/>
    </xf>
    <xf numFmtId="0" fontId="23" fillId="2" borderId="21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2" fillId="12" borderId="21" xfId="0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 vertical="center"/>
    </xf>
    <xf numFmtId="0" fontId="22" fillId="12" borderId="20" xfId="0" applyFont="1" applyFill="1" applyBorder="1" applyAlignment="1">
      <alignment horizontal="center" vertical="center"/>
    </xf>
    <xf numFmtId="0" fontId="33" fillId="2" borderId="33" xfId="2" applyFont="1" applyFill="1" applyBorder="1" applyAlignment="1" applyProtection="1">
      <alignment horizontal="left"/>
    </xf>
    <xf numFmtId="0" fontId="24" fillId="6" borderId="40" xfId="0" applyFont="1" applyFill="1" applyBorder="1" applyAlignment="1">
      <alignment horizontal="center" vertical="center"/>
    </xf>
    <xf numFmtId="0" fontId="24" fillId="6" borderId="73" xfId="0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27" xfId="0" applyFont="1" applyFill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33" fillId="2" borderId="34" xfId="2" applyFont="1" applyFill="1" applyBorder="1" applyAlignment="1" applyProtection="1">
      <alignment horizontal="left"/>
    </xf>
    <xf numFmtId="0" fontId="33" fillId="2" borderId="36" xfId="2" applyFont="1" applyFill="1" applyBorder="1" applyAlignment="1" applyProtection="1">
      <alignment horizontal="left"/>
    </xf>
    <xf numFmtId="0" fontId="33" fillId="2" borderId="52" xfId="2" applyFont="1" applyFill="1" applyBorder="1" applyAlignment="1" applyProtection="1">
      <alignment horizontal="left"/>
    </xf>
    <xf numFmtId="0" fontId="35" fillId="2" borderId="30" xfId="2" applyFont="1" applyFill="1" applyBorder="1" applyAlignment="1" applyProtection="1">
      <alignment horizontal="left"/>
    </xf>
    <xf numFmtId="0" fontId="35" fillId="2" borderId="31" xfId="2" applyFont="1" applyFill="1" applyBorder="1" applyAlignment="1" applyProtection="1">
      <alignment horizontal="left"/>
    </xf>
    <xf numFmtId="0" fontId="27" fillId="0" borderId="17" xfId="0" applyFont="1" applyBorder="1" applyAlignment="1">
      <alignment horizontal="left" vertical="center"/>
    </xf>
    <xf numFmtId="0" fontId="9" fillId="17" borderId="91" xfId="0" applyFont="1" applyFill="1" applyBorder="1" applyAlignment="1">
      <alignment horizontal="center" vertical="center"/>
    </xf>
    <xf numFmtId="0" fontId="9" fillId="17" borderId="56" xfId="0" applyFont="1" applyFill="1" applyBorder="1" applyAlignment="1">
      <alignment horizontal="center" vertical="center"/>
    </xf>
    <xf numFmtId="0" fontId="9" fillId="9" borderId="65" xfId="0" applyFont="1" applyFill="1" applyBorder="1" applyAlignment="1">
      <alignment horizontal="left" vertical="center"/>
    </xf>
    <xf numFmtId="0" fontId="9" fillId="9" borderId="8" xfId="0" applyFont="1" applyFill="1" applyBorder="1" applyAlignment="1">
      <alignment horizontal="left" vertical="center"/>
    </xf>
    <xf numFmtId="0" fontId="9" fillId="0" borderId="92" xfId="0" applyFont="1" applyFill="1" applyBorder="1" applyAlignment="1">
      <alignment horizontal="left" vertical="center"/>
    </xf>
    <xf numFmtId="0" fontId="9" fillId="0" borderId="97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66" xfId="0" applyFont="1" applyFill="1" applyBorder="1" applyAlignment="1">
      <alignment horizontal="left" vertical="center"/>
    </xf>
    <xf numFmtId="0" fontId="9" fillId="0" borderId="72" xfId="0" applyFont="1" applyFill="1" applyBorder="1" applyAlignment="1">
      <alignment horizontal="left" vertical="center"/>
    </xf>
    <xf numFmtId="164" fontId="9" fillId="18" borderId="89" xfId="0" applyNumberFormat="1" applyFont="1" applyFill="1" applyBorder="1" applyAlignment="1">
      <alignment horizontal="center" vertical="center"/>
    </xf>
    <xf numFmtId="164" fontId="9" fillId="18" borderId="97" xfId="0" applyNumberFormat="1" applyFont="1" applyFill="1" applyBorder="1" applyAlignment="1">
      <alignment horizontal="center" vertical="center"/>
    </xf>
    <xf numFmtId="164" fontId="9" fillId="17" borderId="38" xfId="0" applyNumberFormat="1" applyFont="1" applyFill="1" applyBorder="1" applyAlignment="1">
      <alignment horizontal="center" vertical="center"/>
    </xf>
    <xf numFmtId="164" fontId="9" fillId="17" borderId="72" xfId="0" applyNumberFormat="1" applyFont="1" applyFill="1" applyBorder="1" applyAlignment="1">
      <alignment horizontal="center" vertical="center"/>
    </xf>
    <xf numFmtId="164" fontId="9" fillId="18" borderId="5" xfId="0" applyNumberFormat="1" applyFont="1" applyFill="1" applyBorder="1" applyAlignment="1">
      <alignment horizontal="center" vertical="center"/>
    </xf>
    <xf numFmtId="164" fontId="9" fillId="18" borderId="8" xfId="0" applyNumberFormat="1" applyFont="1" applyFill="1" applyBorder="1" applyAlignment="1">
      <alignment horizontal="center" vertical="center"/>
    </xf>
    <xf numFmtId="164" fontId="9" fillId="18" borderId="38" xfId="0" applyNumberFormat="1" applyFont="1" applyFill="1" applyBorder="1" applyAlignment="1">
      <alignment horizontal="center" vertical="center"/>
    </xf>
    <xf numFmtId="164" fontId="9" fillId="18" borderId="72" xfId="0" applyNumberFormat="1" applyFont="1" applyFill="1" applyBorder="1" applyAlignment="1">
      <alignment horizontal="center" vertical="center"/>
    </xf>
    <xf numFmtId="168" fontId="9" fillId="17" borderId="22" xfId="0" applyNumberFormat="1" applyFont="1" applyFill="1" applyBorder="1" applyAlignment="1">
      <alignment horizontal="center" vertical="center"/>
    </xf>
    <xf numFmtId="168" fontId="9" fillId="17" borderId="26" xfId="0" applyNumberFormat="1" applyFont="1" applyFill="1" applyBorder="1" applyAlignment="1">
      <alignment horizontal="center" vertical="center"/>
    </xf>
    <xf numFmtId="165" fontId="9" fillId="17" borderId="105" xfId="0" applyNumberFormat="1" applyFont="1" applyFill="1" applyBorder="1" applyAlignment="1">
      <alignment horizontal="center" vertical="center"/>
    </xf>
    <xf numFmtId="165" fontId="9" fillId="17" borderId="106" xfId="0" applyNumberFormat="1" applyFont="1" applyFill="1" applyBorder="1" applyAlignment="1">
      <alignment horizontal="center" vertical="center"/>
    </xf>
    <xf numFmtId="165" fontId="9" fillId="17" borderId="88" xfId="0" applyNumberFormat="1" applyFont="1" applyFill="1" applyBorder="1" applyAlignment="1">
      <alignment horizontal="center" vertical="center"/>
    </xf>
    <xf numFmtId="165" fontId="9" fillId="17" borderId="95" xfId="0" applyNumberFormat="1" applyFont="1" applyFill="1" applyBorder="1" applyAlignment="1">
      <alignment horizontal="center" vertical="center"/>
    </xf>
    <xf numFmtId="0" fontId="9" fillId="18" borderId="123" xfId="0" applyFont="1" applyFill="1" applyBorder="1" applyAlignment="1">
      <alignment horizontal="left" vertical="center"/>
    </xf>
    <xf numFmtId="0" fontId="9" fillId="18" borderId="28" xfId="0" applyFont="1" applyFill="1" applyBorder="1" applyAlignment="1">
      <alignment horizontal="left" vertical="center"/>
    </xf>
    <xf numFmtId="0" fontId="9" fillId="18" borderId="65" xfId="0" applyFont="1" applyFill="1" applyBorder="1" applyAlignment="1">
      <alignment horizontal="left" vertical="center"/>
    </xf>
    <xf numFmtId="0" fontId="9" fillId="18" borderId="13" xfId="0" applyFont="1" applyFill="1" applyBorder="1" applyAlignment="1">
      <alignment horizontal="left" vertical="center"/>
    </xf>
    <xf numFmtId="0" fontId="9" fillId="18" borderId="66" xfId="0" applyFont="1" applyFill="1" applyBorder="1" applyAlignment="1">
      <alignment horizontal="left" vertical="center"/>
    </xf>
    <xf numFmtId="0" fontId="9" fillId="18" borderId="19" xfId="0" applyFont="1" applyFill="1" applyBorder="1" applyAlignment="1">
      <alignment horizontal="left" vertical="center"/>
    </xf>
    <xf numFmtId="0" fontId="9" fillId="9" borderId="66" xfId="0" applyFont="1" applyFill="1" applyBorder="1" applyAlignment="1">
      <alignment horizontal="left" vertical="center"/>
    </xf>
    <xf numFmtId="0" fontId="9" fillId="9" borderId="72" xfId="0" applyFont="1" applyFill="1" applyBorder="1" applyAlignment="1">
      <alignment horizontal="left" vertical="center"/>
    </xf>
    <xf numFmtId="164" fontId="9" fillId="0" borderId="76" xfId="0" applyNumberFormat="1" applyFont="1" applyFill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center"/>
    </xf>
    <xf numFmtId="164" fontId="9" fillId="0" borderId="79" xfId="0" applyNumberFormat="1" applyFont="1" applyFill="1" applyBorder="1" applyAlignment="1">
      <alignment horizontal="center" vertical="center"/>
    </xf>
    <xf numFmtId="164" fontId="9" fillId="0" borderId="19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9" fillId="0" borderId="48" xfId="0" applyNumberFormat="1" applyFont="1" applyFill="1" applyBorder="1" applyAlignment="1">
      <alignment horizontal="center" vertical="center"/>
    </xf>
    <xf numFmtId="164" fontId="9" fillId="4" borderId="47" xfId="0" applyNumberFormat="1" applyFont="1" applyFill="1" applyBorder="1" applyAlignment="1">
      <alignment horizontal="center" vertical="center"/>
    </xf>
    <xf numFmtId="164" fontId="9" fillId="4" borderId="18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Border="1" applyAlignment="1">
      <alignment horizontal="left" vertical="center"/>
    </xf>
    <xf numFmtId="164" fontId="27" fillId="0" borderId="17" xfId="0" applyNumberFormat="1" applyFont="1" applyFill="1" applyBorder="1" applyAlignment="1">
      <alignment horizontal="left" vertical="center"/>
    </xf>
    <xf numFmtId="0" fontId="9" fillId="14" borderId="18" xfId="0" applyFont="1" applyFill="1" applyBorder="1" applyAlignment="1">
      <alignment horizontal="center" vertical="center"/>
    </xf>
    <xf numFmtId="0" fontId="9" fillId="14" borderId="62" xfId="0" applyFont="1" applyFill="1" applyBorder="1" applyAlignment="1">
      <alignment horizontal="center" vertical="center"/>
    </xf>
    <xf numFmtId="165" fontId="9" fillId="14" borderId="82" xfId="0" applyNumberFormat="1" applyFont="1" applyFill="1" applyBorder="1" applyAlignment="1">
      <alignment horizontal="center" vertical="center"/>
    </xf>
    <xf numFmtId="165" fontId="9" fillId="14" borderId="83" xfId="0" applyNumberFormat="1" applyFont="1" applyFill="1" applyBorder="1" applyAlignment="1">
      <alignment horizontal="center" vertical="center"/>
    </xf>
    <xf numFmtId="165" fontId="9" fillId="14" borderId="84" xfId="0" applyNumberFormat="1" applyFont="1" applyFill="1" applyBorder="1" applyAlignment="1">
      <alignment horizontal="center" vertical="center"/>
    </xf>
    <xf numFmtId="165" fontId="9" fillId="14" borderId="85" xfId="0" applyNumberFormat="1" applyFont="1" applyFill="1" applyBorder="1" applyAlignment="1">
      <alignment horizontal="center" vertical="center"/>
    </xf>
    <xf numFmtId="168" fontId="9" fillId="14" borderId="22" xfId="0" applyNumberFormat="1" applyFont="1" applyFill="1" applyBorder="1" applyAlignment="1">
      <alignment horizontal="center" vertical="center"/>
    </xf>
    <xf numFmtId="168" fontId="9" fillId="14" borderId="26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64" fontId="9" fillId="0" borderId="74" xfId="0" applyNumberFormat="1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165" fontId="9" fillId="7" borderId="46" xfId="0" applyNumberFormat="1" applyFont="1" applyFill="1" applyBorder="1" applyAlignment="1">
      <alignment horizontal="center" vertical="center"/>
    </xf>
    <xf numFmtId="165" fontId="9" fillId="7" borderId="63" xfId="0" applyNumberFormat="1" applyFont="1" applyFill="1" applyBorder="1" applyAlignment="1">
      <alignment horizontal="center" vertical="center"/>
    </xf>
    <xf numFmtId="164" fontId="9" fillId="4" borderId="89" xfId="0" applyNumberFormat="1" applyFont="1" applyFill="1" applyBorder="1" applyAlignment="1">
      <alignment horizontal="center" vertical="center"/>
    </xf>
    <xf numFmtId="164" fontId="9" fillId="4" borderId="94" xfId="0" applyNumberFormat="1" applyFont="1" applyFill="1" applyBorder="1" applyAlignment="1">
      <alignment horizontal="center" vertical="center"/>
    </xf>
    <xf numFmtId="164" fontId="9" fillId="4" borderId="38" xfId="0" applyNumberFormat="1" applyFont="1" applyFill="1" applyBorder="1" applyAlignment="1">
      <alignment horizontal="center" vertical="center"/>
    </xf>
    <xf numFmtId="164" fontId="9" fillId="4" borderId="19" xfId="0" applyNumberFormat="1" applyFont="1" applyFill="1" applyBorder="1" applyAlignment="1">
      <alignment horizontal="center" vertical="center"/>
    </xf>
    <xf numFmtId="164" fontId="9" fillId="0" borderId="89" xfId="0" applyNumberFormat="1" applyFont="1" applyFill="1" applyBorder="1" applyAlignment="1">
      <alignment horizontal="center" vertical="center"/>
    </xf>
    <xf numFmtId="164" fontId="9" fillId="0" borderId="94" xfId="0" applyNumberFormat="1" applyFont="1" applyFill="1" applyBorder="1" applyAlignment="1">
      <alignment horizontal="center" vertical="center"/>
    </xf>
    <xf numFmtId="164" fontId="9" fillId="0" borderId="38" xfId="0" applyNumberFormat="1" applyFont="1" applyFill="1" applyBorder="1" applyAlignment="1">
      <alignment horizontal="center" vertical="center"/>
    </xf>
    <xf numFmtId="164" fontId="9" fillId="0" borderId="39" xfId="0" applyNumberFormat="1" applyFont="1" applyFill="1" applyBorder="1" applyAlignment="1">
      <alignment horizontal="center" vertical="center"/>
    </xf>
    <xf numFmtId="164" fontId="9" fillId="0" borderId="47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8" fontId="9" fillId="4" borderId="16" xfId="0" applyNumberFormat="1" applyFont="1" applyFill="1" applyBorder="1" applyAlignment="1">
      <alignment horizontal="center" vertical="center"/>
    </xf>
    <xf numFmtId="168" fontId="9" fillId="7" borderId="22" xfId="0" applyNumberFormat="1" applyFont="1" applyFill="1" applyBorder="1" applyAlignment="1">
      <alignment horizontal="center" vertical="center"/>
    </xf>
    <xf numFmtId="168" fontId="9" fillId="7" borderId="26" xfId="0" applyNumberFormat="1" applyFont="1" applyFill="1" applyBorder="1" applyAlignment="1">
      <alignment horizontal="center" vertical="center"/>
    </xf>
    <xf numFmtId="168" fontId="9" fillId="4" borderId="38" xfId="0" applyNumberFormat="1" applyFont="1" applyFill="1" applyBorder="1" applyAlignment="1">
      <alignment horizontal="center" vertical="center"/>
    </xf>
    <xf numFmtId="168" fontId="9" fillId="4" borderId="19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0" fillId="0" borderId="38" xfId="0" applyNumberFormat="1" applyFont="1" applyFill="1" applyBorder="1" applyAlignment="1">
      <alignment horizontal="center" vertical="center"/>
    </xf>
    <xf numFmtId="164" fontId="10" fillId="0" borderId="72" xfId="0" applyNumberFormat="1" applyFont="1" applyFill="1" applyBorder="1" applyAlignment="1">
      <alignment horizontal="center" vertical="center"/>
    </xf>
    <xf numFmtId="168" fontId="9" fillId="10" borderId="22" xfId="0" applyNumberFormat="1" applyFont="1" applyFill="1" applyBorder="1" applyAlignment="1">
      <alignment horizontal="center" vertical="center"/>
    </xf>
    <xf numFmtId="168" fontId="9" fillId="10" borderId="26" xfId="0" applyNumberFormat="1" applyFont="1" applyFill="1" applyBorder="1" applyAlignment="1">
      <alignment horizontal="center" vertical="center"/>
    </xf>
    <xf numFmtId="0" fontId="9" fillId="10" borderId="18" xfId="0" applyFont="1" applyFill="1" applyBorder="1" applyAlignment="1">
      <alignment horizontal="center" vertical="center"/>
    </xf>
    <xf numFmtId="0" fontId="9" fillId="10" borderId="62" xfId="0" applyFont="1" applyFill="1" applyBorder="1" applyAlignment="1">
      <alignment horizontal="center" vertical="center"/>
    </xf>
    <xf numFmtId="165" fontId="9" fillId="10" borderId="82" xfId="0" applyNumberFormat="1" applyFont="1" applyFill="1" applyBorder="1" applyAlignment="1">
      <alignment horizontal="center" vertical="center"/>
    </xf>
    <xf numFmtId="165" fontId="9" fillId="10" borderId="83" xfId="0" applyNumberFormat="1" applyFont="1" applyFill="1" applyBorder="1" applyAlignment="1">
      <alignment horizontal="center" vertical="center"/>
    </xf>
    <xf numFmtId="165" fontId="9" fillId="10" borderId="84" xfId="0" applyNumberFormat="1" applyFont="1" applyFill="1" applyBorder="1" applyAlignment="1">
      <alignment horizontal="center" vertical="center"/>
    </xf>
    <xf numFmtId="165" fontId="9" fillId="10" borderId="85" xfId="0" applyNumberFormat="1" applyFont="1" applyFill="1" applyBorder="1" applyAlignment="1">
      <alignment horizontal="center" vertical="center"/>
    </xf>
    <xf numFmtId="173" fontId="10" fillId="0" borderId="80" xfId="0" applyNumberFormat="1" applyFont="1" applyFill="1" applyBorder="1" applyAlignment="1">
      <alignment horizontal="center" vertical="center"/>
    </xf>
    <xf numFmtId="173" fontId="10" fillId="0" borderId="81" xfId="0" applyNumberFormat="1" applyFont="1" applyFill="1" applyBorder="1" applyAlignment="1">
      <alignment horizontal="center" vertical="center"/>
    </xf>
    <xf numFmtId="164" fontId="9" fillId="0" borderId="22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164" fontId="9" fillId="0" borderId="18" xfId="0" applyNumberFormat="1" applyFont="1" applyFill="1" applyBorder="1" applyAlignment="1">
      <alignment horizontal="center" vertical="center"/>
    </xf>
    <xf numFmtId="164" fontId="9" fillId="13" borderId="19" xfId="0" applyNumberFormat="1" applyFont="1" applyFill="1" applyBorder="1" applyAlignment="1">
      <alignment horizontal="center" vertical="center"/>
    </xf>
    <xf numFmtId="164" fontId="9" fillId="0" borderId="62" xfId="0" applyNumberFormat="1" applyFont="1" applyFill="1" applyBorder="1" applyAlignment="1">
      <alignment horizontal="center" vertical="center"/>
    </xf>
    <xf numFmtId="164" fontId="9" fillId="14" borderId="92" xfId="0" applyNumberFormat="1" applyFont="1" applyFill="1" applyBorder="1" applyAlignment="1">
      <alignment horizontal="center" vertical="center"/>
    </xf>
    <xf numFmtId="164" fontId="9" fillId="14" borderId="93" xfId="0" applyNumberFormat="1" applyFont="1" applyFill="1" applyBorder="1" applyAlignment="1">
      <alignment horizontal="center" vertical="center"/>
    </xf>
    <xf numFmtId="164" fontId="9" fillId="14" borderId="89" xfId="0" applyNumberFormat="1" applyFont="1" applyFill="1" applyBorder="1" applyAlignment="1">
      <alignment horizontal="center" vertical="center"/>
    </xf>
    <xf numFmtId="0" fontId="0" fillId="0" borderId="94" xfId="0" applyBorder="1"/>
    <xf numFmtId="164" fontId="10" fillId="0" borderId="22" xfId="0" quotePrefix="1" applyNumberFormat="1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164" fontId="9" fillId="0" borderId="78" xfId="0" applyNumberFormat="1" applyFont="1" applyFill="1" applyBorder="1" applyAlignment="1">
      <alignment horizontal="center" vertical="center"/>
    </xf>
    <xf numFmtId="164" fontId="9" fillId="0" borderId="103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3" fontId="10" fillId="0" borderId="21" xfId="0" applyNumberFormat="1" applyFont="1" applyFill="1" applyBorder="1" applyAlignment="1">
      <alignment horizontal="center" vertical="center"/>
    </xf>
    <xf numFmtId="173" fontId="10" fillId="0" borderId="20" xfId="0" applyNumberFormat="1" applyFont="1" applyFill="1" applyBorder="1" applyAlignment="1">
      <alignment horizontal="center" vertical="center"/>
    </xf>
    <xf numFmtId="164" fontId="9" fillId="0" borderId="75" xfId="0" applyNumberFormat="1" applyFont="1" applyFill="1" applyBorder="1" applyAlignment="1">
      <alignment horizontal="center" vertical="center"/>
    </xf>
    <xf numFmtId="173" fontId="10" fillId="0" borderId="5" xfId="0" applyNumberFormat="1" applyFont="1" applyFill="1" applyBorder="1" applyAlignment="1">
      <alignment horizontal="center" vertical="center"/>
    </xf>
    <xf numFmtId="173" fontId="10" fillId="0" borderId="13" xfId="0" applyNumberFormat="1" applyFont="1" applyFill="1" applyBorder="1" applyAlignment="1">
      <alignment horizontal="center" vertical="center"/>
    </xf>
    <xf numFmtId="173" fontId="10" fillId="0" borderId="48" xfId="0" applyNumberFormat="1" applyFont="1" applyFill="1" applyBorder="1" applyAlignment="1">
      <alignment horizontal="center" vertical="center"/>
    </xf>
    <xf numFmtId="173" fontId="10" fillId="0" borderId="62" xfId="0" applyNumberFormat="1" applyFont="1" applyFill="1" applyBorder="1" applyAlignment="1">
      <alignment horizontal="center" vertical="center"/>
    </xf>
    <xf numFmtId="164" fontId="9" fillId="0" borderId="77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64" fontId="9" fillId="13" borderId="9" xfId="0" applyNumberFormat="1" applyFont="1" applyFill="1" applyBorder="1" applyAlignment="1">
      <alignment horizontal="center" vertical="center"/>
    </xf>
    <xf numFmtId="164" fontId="9" fillId="13" borderId="7" xfId="0" applyNumberFormat="1" applyFont="1" applyFill="1" applyBorder="1" applyAlignment="1">
      <alignment horizontal="center" vertical="center"/>
    </xf>
    <xf numFmtId="164" fontId="9" fillId="14" borderId="16" xfId="0" applyNumberFormat="1" applyFont="1" applyFill="1" applyBorder="1" applyAlignment="1">
      <alignment horizontal="center" vertical="center"/>
    </xf>
    <xf numFmtId="164" fontId="9" fillId="14" borderId="24" xfId="0" applyNumberFormat="1" applyFont="1" applyFill="1" applyBorder="1" applyAlignment="1">
      <alignment horizontal="center" vertical="center"/>
    </xf>
    <xf numFmtId="164" fontId="9" fillId="0" borderId="41" xfId="0" applyNumberFormat="1" applyFont="1" applyFill="1" applyBorder="1" applyAlignment="1">
      <alignment horizontal="center" vertical="center"/>
    </xf>
    <xf numFmtId="164" fontId="9" fillId="0" borderId="61" xfId="0" applyNumberFormat="1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165" fontId="9" fillId="7" borderId="57" xfId="0" applyNumberFormat="1" applyFont="1" applyFill="1" applyBorder="1" applyAlignment="1">
      <alignment horizontal="center" vertical="center"/>
    </xf>
    <xf numFmtId="165" fontId="9" fillId="7" borderId="56" xfId="0" applyNumberFormat="1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64" fontId="9" fillId="0" borderId="21" xfId="0" applyNumberFormat="1" applyFont="1" applyFill="1" applyBorder="1" applyAlignment="1">
      <alignment horizontal="center" vertical="center"/>
    </xf>
    <xf numFmtId="164" fontId="9" fillId="0" borderId="2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9" fillId="13" borderId="38" xfId="0" applyNumberFormat="1" applyFont="1" applyFill="1" applyBorder="1" applyAlignment="1">
      <alignment horizontal="center" vertical="center"/>
    </xf>
    <xf numFmtId="0" fontId="0" fillId="0" borderId="19" xfId="0" applyBorder="1"/>
    <xf numFmtId="0" fontId="44" fillId="7" borderId="18" xfId="0" applyFont="1" applyFill="1" applyBorder="1" applyAlignment="1">
      <alignment horizontal="center" vertical="center"/>
    </xf>
    <xf numFmtId="0" fontId="44" fillId="7" borderId="62" xfId="0" applyFont="1" applyFill="1" applyBorder="1" applyAlignment="1">
      <alignment horizontal="center" vertical="center"/>
    </xf>
    <xf numFmtId="168" fontId="44" fillId="7" borderId="47" xfId="0" applyNumberFormat="1" applyFont="1" applyFill="1" applyBorder="1" applyAlignment="1">
      <alignment horizontal="center" vertical="center"/>
    </xf>
    <xf numFmtId="168" fontId="44" fillId="7" borderId="48" xfId="0" applyNumberFormat="1" applyFont="1" applyFill="1" applyBorder="1" applyAlignment="1">
      <alignment horizontal="center" vertical="center"/>
    </xf>
    <xf numFmtId="0" fontId="0" fillId="0" borderId="94" xfId="0" applyFont="1" applyBorder="1"/>
    <xf numFmtId="0" fontId="0" fillId="0" borderId="13" xfId="0" applyFont="1" applyBorder="1"/>
    <xf numFmtId="0" fontId="0" fillId="0" borderId="19" xfId="0" applyFont="1" applyBorder="1"/>
    <xf numFmtId="0" fontId="9" fillId="14" borderId="89" xfId="0" applyFont="1" applyFill="1" applyBorder="1" applyAlignment="1">
      <alignment horizontal="center" vertical="center"/>
    </xf>
    <xf numFmtId="0" fontId="9" fillId="14" borderId="94" xfId="0" applyFont="1" applyFill="1" applyBorder="1" applyAlignment="1">
      <alignment horizontal="center" vertical="center"/>
    </xf>
    <xf numFmtId="165" fontId="9" fillId="14" borderId="38" xfId="0" applyNumberFormat="1" applyFont="1" applyFill="1" applyBorder="1" applyAlignment="1">
      <alignment horizontal="center" vertical="center"/>
    </xf>
    <xf numFmtId="165" fontId="9" fillId="14" borderId="19" xfId="0" applyNumberFormat="1" applyFont="1" applyFill="1" applyBorder="1" applyAlignment="1">
      <alignment horizontal="center" vertical="center"/>
    </xf>
    <xf numFmtId="164" fontId="10" fillId="0" borderId="89" xfId="0" applyNumberFormat="1" applyFont="1" applyFill="1" applyBorder="1" applyAlignment="1">
      <alignment horizontal="center" vertical="center"/>
    </xf>
    <xf numFmtId="164" fontId="10" fillId="0" borderId="97" xfId="0" applyNumberFormat="1" applyFont="1" applyFill="1" applyBorder="1" applyAlignment="1">
      <alignment horizontal="center" vertical="center"/>
    </xf>
    <xf numFmtId="164" fontId="10" fillId="0" borderId="5" xfId="0" quotePrefix="1" applyNumberFormat="1" applyFont="1" applyFill="1" applyBorder="1" applyAlignment="1">
      <alignment horizontal="center" vertical="center"/>
    </xf>
    <xf numFmtId="164" fontId="10" fillId="0" borderId="13" xfId="0" quotePrefix="1" applyNumberFormat="1" applyFont="1" applyFill="1" applyBorder="1" applyAlignment="1">
      <alignment horizontal="center" vertical="center"/>
    </xf>
    <xf numFmtId="164" fontId="10" fillId="0" borderId="38" xfId="0" quotePrefix="1" applyNumberFormat="1" applyFont="1" applyFill="1" applyBorder="1" applyAlignment="1">
      <alignment horizontal="center" vertical="center"/>
    </xf>
    <xf numFmtId="164" fontId="10" fillId="0" borderId="19" xfId="0" quotePrefix="1" applyNumberFormat="1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left" vertical="center"/>
    </xf>
    <xf numFmtId="164" fontId="9" fillId="0" borderId="72" xfId="0" applyNumberFormat="1" applyFont="1" applyFill="1" applyBorder="1" applyAlignment="1">
      <alignment horizontal="center" vertical="center"/>
    </xf>
    <xf numFmtId="0" fontId="9" fillId="14" borderId="93" xfId="0" applyFont="1" applyFill="1" applyBorder="1" applyAlignment="1">
      <alignment horizontal="center" vertical="center"/>
    </xf>
    <xf numFmtId="165" fontId="9" fillId="14" borderId="39" xfId="0" applyNumberFormat="1" applyFont="1" applyFill="1" applyBorder="1" applyAlignment="1">
      <alignment horizontal="center" vertical="center"/>
    </xf>
    <xf numFmtId="168" fontId="9" fillId="4" borderId="18" xfId="0" applyNumberFormat="1" applyFont="1" applyFill="1" applyBorder="1" applyAlignment="1">
      <alignment horizontal="center" vertical="center"/>
    </xf>
    <xf numFmtId="168" fontId="9" fillId="4" borderId="22" xfId="0" applyNumberFormat="1" applyFont="1" applyFill="1" applyBorder="1" applyAlignment="1">
      <alignment horizontal="center" vertical="center"/>
    </xf>
    <xf numFmtId="173" fontId="10" fillId="0" borderId="38" xfId="0" applyNumberFormat="1" applyFont="1" applyFill="1" applyBorder="1" applyAlignment="1">
      <alignment horizontal="center" vertical="center"/>
    </xf>
    <xf numFmtId="173" fontId="10" fillId="0" borderId="19" xfId="0" applyNumberFormat="1" applyFont="1" applyFill="1" applyBorder="1" applyAlignment="1">
      <alignment horizontal="center" vertical="center"/>
    </xf>
    <xf numFmtId="164" fontId="9" fillId="7" borderId="22" xfId="0" applyNumberFormat="1" applyFont="1" applyFill="1" applyBorder="1" applyAlignment="1">
      <alignment horizontal="center" vertical="center"/>
    </xf>
    <xf numFmtId="168" fontId="9" fillId="4" borderId="41" xfId="0" applyNumberFormat="1" applyFont="1" applyFill="1" applyBorder="1" applyAlignment="1">
      <alignment horizontal="center" vertical="center"/>
    </xf>
    <xf numFmtId="168" fontId="9" fillId="4" borderId="94" xfId="0" applyNumberFormat="1" applyFont="1" applyFill="1" applyBorder="1" applyAlignment="1">
      <alignment horizontal="center" vertical="center"/>
    </xf>
    <xf numFmtId="173" fontId="10" fillId="0" borderId="41" xfId="0" applyNumberFormat="1" applyFont="1" applyFill="1" applyBorder="1" applyAlignment="1">
      <alignment horizontal="center" vertical="center"/>
    </xf>
    <xf numFmtId="173" fontId="10" fillId="0" borderId="94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164" fontId="9" fillId="14" borderId="66" xfId="0" applyNumberFormat="1" applyFont="1" applyFill="1" applyBorder="1" applyAlignment="1">
      <alignment horizontal="center" vertical="center"/>
    </xf>
    <xf numFmtId="164" fontId="9" fillId="14" borderId="39" xfId="0" applyNumberFormat="1" applyFont="1" applyFill="1" applyBorder="1" applyAlignment="1">
      <alignment horizontal="center" vertical="center"/>
    </xf>
    <xf numFmtId="164" fontId="9" fillId="0" borderId="93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center" vertical="center"/>
    </xf>
    <xf numFmtId="165" fontId="44" fillId="7" borderId="46" xfId="0" applyNumberFormat="1" applyFont="1" applyFill="1" applyBorder="1" applyAlignment="1">
      <alignment horizontal="center" vertical="center"/>
    </xf>
    <xf numFmtId="165" fontId="44" fillId="7" borderId="63" xfId="0" applyNumberFormat="1" applyFont="1" applyFill="1" applyBorder="1" applyAlignment="1">
      <alignment horizontal="center" vertical="center"/>
    </xf>
    <xf numFmtId="165" fontId="9" fillId="4" borderId="46" xfId="0" applyNumberFormat="1" applyFont="1" applyFill="1" applyBorder="1" applyAlignment="1">
      <alignment horizontal="center" vertical="center"/>
    </xf>
    <xf numFmtId="165" fontId="9" fillId="4" borderId="63" xfId="0" applyNumberFormat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62" xfId="0" applyFont="1" applyFill="1" applyBorder="1" applyAlignment="1">
      <alignment horizontal="center" vertical="center"/>
    </xf>
    <xf numFmtId="164" fontId="9" fillId="7" borderId="38" xfId="0" applyNumberFormat="1" applyFont="1" applyFill="1" applyBorder="1" applyAlignment="1">
      <alignment horizontal="center" vertical="center"/>
    </xf>
    <xf numFmtId="164" fontId="9" fillId="7" borderId="39" xfId="0" applyNumberFormat="1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/>
    </xf>
    <xf numFmtId="165" fontId="9" fillId="4" borderId="57" xfId="0" applyNumberFormat="1" applyFont="1" applyFill="1" applyBorder="1" applyAlignment="1">
      <alignment horizontal="center" vertical="center"/>
    </xf>
    <xf numFmtId="165" fontId="9" fillId="4" borderId="56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164" fontId="9" fillId="4" borderId="39" xfId="0" applyNumberFormat="1" applyFont="1" applyFill="1" applyBorder="1" applyAlignment="1">
      <alignment horizontal="center" vertical="center"/>
    </xf>
    <xf numFmtId="164" fontId="9" fillId="14" borderId="41" xfId="0" applyNumberFormat="1" applyFont="1" applyFill="1" applyBorder="1" applyAlignment="1">
      <alignment horizontal="center" vertical="center"/>
    </xf>
    <xf numFmtId="164" fontId="9" fillId="7" borderId="61" xfId="0" applyNumberFormat="1" applyFont="1" applyFill="1" applyBorder="1" applyAlignment="1">
      <alignment horizontal="center" vertical="center"/>
    </xf>
    <xf numFmtId="0" fontId="9" fillId="9" borderId="92" xfId="0" applyFont="1" applyFill="1" applyBorder="1" applyAlignment="1">
      <alignment horizontal="left" vertical="center"/>
    </xf>
    <xf numFmtId="0" fontId="9" fillId="9" borderId="97" xfId="0" applyFont="1" applyFill="1" applyBorder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164" fontId="9" fillId="4" borderId="41" xfId="0" applyNumberFormat="1" applyFont="1" applyFill="1" applyBorder="1" applyAlignment="1">
      <alignment horizontal="center" vertical="center"/>
    </xf>
    <xf numFmtId="164" fontId="9" fillId="4" borderId="97" xfId="0" applyNumberFormat="1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168" fontId="9" fillId="7" borderId="25" xfId="0" applyNumberFormat="1" applyFont="1" applyFill="1" applyBorder="1" applyAlignment="1">
      <alignment horizontal="center" vertical="center"/>
    </xf>
    <xf numFmtId="165" fontId="9" fillId="7" borderId="91" xfId="0" applyNumberFormat="1" applyFont="1" applyFill="1" applyBorder="1" applyAlignment="1">
      <alignment horizontal="center" vertical="center"/>
    </xf>
    <xf numFmtId="0" fontId="9" fillId="7" borderId="96" xfId="0" applyFont="1" applyFill="1" applyBorder="1" applyAlignment="1">
      <alignment horizontal="center" vertical="center"/>
    </xf>
    <xf numFmtId="168" fontId="9" fillId="7" borderId="96" xfId="0" applyNumberFormat="1" applyFont="1" applyFill="1" applyBorder="1" applyAlignment="1">
      <alignment horizontal="center" vertical="center"/>
    </xf>
    <xf numFmtId="0" fontId="9" fillId="4" borderId="89" xfId="0" applyFont="1" applyFill="1" applyBorder="1" applyAlignment="1">
      <alignment horizontal="center" vertical="center"/>
    </xf>
    <xf numFmtId="0" fontId="9" fillId="4" borderId="94" xfId="0" applyFont="1" applyFill="1" applyBorder="1" applyAlignment="1">
      <alignment horizontal="center" vertical="center"/>
    </xf>
    <xf numFmtId="0" fontId="9" fillId="4" borderId="90" xfId="0" applyFont="1" applyFill="1" applyBorder="1" applyAlignment="1">
      <alignment horizontal="center" vertical="center"/>
    </xf>
    <xf numFmtId="0" fontId="9" fillId="4" borderId="100" xfId="0" applyFont="1" applyFill="1" applyBorder="1" applyAlignment="1">
      <alignment horizontal="center" vertical="center"/>
    </xf>
    <xf numFmtId="164" fontId="9" fillId="4" borderId="72" xfId="0" applyNumberFormat="1" applyFont="1" applyFill="1" applyBorder="1" applyAlignment="1">
      <alignment horizontal="center" vertical="center"/>
    </xf>
    <xf numFmtId="164" fontId="9" fillId="7" borderId="72" xfId="0" applyNumberFormat="1" applyFont="1" applyFill="1" applyBorder="1" applyAlignment="1">
      <alignment horizontal="center" vertical="center"/>
    </xf>
    <xf numFmtId="164" fontId="9" fillId="0" borderId="97" xfId="0" applyNumberFormat="1" applyFont="1" applyFill="1" applyBorder="1" applyAlignment="1">
      <alignment horizontal="center" vertical="center"/>
    </xf>
    <xf numFmtId="168" fontId="9" fillId="4" borderId="47" xfId="0" applyNumberFormat="1" applyFont="1" applyFill="1" applyBorder="1" applyAlignment="1">
      <alignment horizontal="center" vertical="center"/>
    </xf>
    <xf numFmtId="168" fontId="9" fillId="4" borderId="2" xfId="0" applyNumberFormat="1" applyFont="1" applyFill="1" applyBorder="1" applyAlignment="1">
      <alignment horizontal="center" vertical="center"/>
    </xf>
    <xf numFmtId="168" fontId="9" fillId="4" borderId="39" xfId="0" applyNumberFormat="1" applyFont="1" applyFill="1" applyBorder="1" applyAlignment="1">
      <alignment horizontal="center" vertical="center"/>
    </xf>
    <xf numFmtId="164" fontId="10" fillId="0" borderId="1" xfId="0" quotePrefix="1" applyNumberFormat="1" applyFont="1" applyFill="1" applyBorder="1" applyAlignment="1">
      <alignment horizontal="center" vertical="center"/>
    </xf>
    <xf numFmtId="164" fontId="10" fillId="0" borderId="26" xfId="0" quotePrefix="1" applyNumberFormat="1" applyFont="1" applyFill="1" applyBorder="1" applyAlignment="1">
      <alignment horizontal="center" vertical="center"/>
    </xf>
    <xf numFmtId="164" fontId="10" fillId="0" borderId="48" xfId="0" quotePrefix="1" applyNumberFormat="1" applyFont="1" applyFill="1" applyBorder="1" applyAlignment="1">
      <alignment horizontal="center" vertical="center"/>
    </xf>
    <xf numFmtId="164" fontId="10" fillId="0" borderId="62" xfId="0" quotePrefix="1" applyNumberFormat="1" applyFont="1" applyFill="1" applyBorder="1" applyAlignment="1">
      <alignment horizontal="center" vertical="center"/>
    </xf>
    <xf numFmtId="164" fontId="9" fillId="8" borderId="107" xfId="0" applyNumberFormat="1" applyFont="1" applyFill="1" applyBorder="1" applyAlignment="1">
      <alignment horizontal="center" vertical="center"/>
    </xf>
    <xf numFmtId="164" fontId="9" fillId="8" borderId="102" xfId="0" applyNumberFormat="1" applyFont="1" applyFill="1" applyBorder="1" applyAlignment="1">
      <alignment horizontal="center" vertical="center"/>
    </xf>
    <xf numFmtId="0" fontId="9" fillId="8" borderId="105" xfId="0" applyFont="1" applyFill="1" applyBorder="1" applyAlignment="1">
      <alignment horizontal="center" vertical="center"/>
    </xf>
    <xf numFmtId="0" fontId="9" fillId="8" borderId="69" xfId="0" applyFont="1" applyFill="1" applyBorder="1" applyAlignment="1">
      <alignment horizontal="center" vertical="center"/>
    </xf>
    <xf numFmtId="0" fontId="9" fillId="8" borderId="98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/>
    </xf>
    <xf numFmtId="0" fontId="9" fillId="8" borderId="106" xfId="0" applyFont="1" applyFill="1" applyBorder="1" applyAlignment="1">
      <alignment horizontal="center" vertical="center" wrapText="1"/>
    </xf>
    <xf numFmtId="0" fontId="9" fillId="8" borderId="104" xfId="0" applyFont="1" applyFill="1" applyBorder="1" applyAlignment="1">
      <alignment horizontal="center" vertical="center" wrapText="1"/>
    </xf>
    <xf numFmtId="0" fontId="5" fillId="8" borderId="87" xfId="0" applyFont="1" applyFill="1" applyBorder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9" fillId="8" borderId="10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164" fontId="9" fillId="8" borderId="98" xfId="0" applyNumberFormat="1" applyFont="1" applyFill="1" applyBorder="1" applyAlignment="1">
      <alignment horizontal="center" vertical="center"/>
    </xf>
    <xf numFmtId="164" fontId="9" fillId="8" borderId="25" xfId="0" applyNumberFormat="1" applyFont="1" applyFill="1" applyBorder="1" applyAlignment="1">
      <alignment horizontal="center" vertical="center"/>
    </xf>
    <xf numFmtId="0" fontId="9" fillId="8" borderId="99" xfId="0" applyFont="1" applyFill="1" applyBorder="1" applyAlignment="1">
      <alignment horizontal="center" vertical="center" wrapText="1"/>
    </xf>
    <xf numFmtId="0" fontId="9" fillId="8" borderId="71" xfId="0" applyFont="1" applyFill="1" applyBorder="1" applyAlignment="1">
      <alignment horizontal="center" vertical="center"/>
    </xf>
    <xf numFmtId="0" fontId="9" fillId="8" borderId="63" xfId="0" applyFont="1" applyFill="1" applyBorder="1" applyAlignment="1">
      <alignment horizontal="center" vertical="center"/>
    </xf>
    <xf numFmtId="0" fontId="5" fillId="8" borderId="105" xfId="0" applyFont="1" applyFill="1" applyBorder="1" applyAlignment="1">
      <alignment horizontal="center"/>
    </xf>
    <xf numFmtId="0" fontId="5" fillId="8" borderId="100" xfId="0" applyFont="1" applyFill="1" applyBorder="1" applyAlignment="1">
      <alignment horizontal="center"/>
    </xf>
    <xf numFmtId="0" fontId="5" fillId="8" borderId="106" xfId="0" applyFont="1" applyFill="1" applyBorder="1" applyAlignment="1">
      <alignment horizontal="center"/>
    </xf>
    <xf numFmtId="0" fontId="9" fillId="8" borderId="92" xfId="0" applyFont="1" applyFill="1" applyBorder="1" applyAlignment="1">
      <alignment horizontal="center" vertical="center"/>
    </xf>
    <xf numFmtId="0" fontId="9" fillId="8" borderId="65" xfId="0" applyFont="1" applyFill="1" applyBorder="1" applyAlignment="1">
      <alignment horizontal="center" vertical="center"/>
    </xf>
    <xf numFmtId="0" fontId="9" fillId="8" borderId="66" xfId="0" applyFont="1" applyFill="1" applyBorder="1" applyAlignment="1">
      <alignment horizontal="center" vertical="center"/>
    </xf>
    <xf numFmtId="0" fontId="9" fillId="8" borderId="88" xfId="0" applyFont="1" applyFill="1" applyBorder="1" applyAlignment="1">
      <alignment horizontal="center" vertical="center"/>
    </xf>
    <xf numFmtId="0" fontId="9" fillId="8" borderId="105" xfId="0" applyFont="1" applyFill="1" applyBorder="1" applyAlignment="1">
      <alignment horizontal="center" vertical="center" wrapText="1"/>
    </xf>
    <xf numFmtId="0" fontId="5" fillId="8" borderId="86" xfId="0" applyFont="1" applyFill="1" applyBorder="1" applyAlignment="1">
      <alignment horizontal="center"/>
    </xf>
    <xf numFmtId="0" fontId="5" fillId="8" borderId="87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164" fontId="9" fillId="8" borderId="49" xfId="0" applyNumberFormat="1" applyFont="1" applyFill="1" applyBorder="1" applyAlignment="1">
      <alignment horizontal="center" vertical="center"/>
    </xf>
    <xf numFmtId="164" fontId="9" fillId="8" borderId="91" xfId="0" applyNumberFormat="1" applyFont="1" applyFill="1" applyBorder="1" applyAlignment="1">
      <alignment horizontal="center" vertical="center"/>
    </xf>
    <xf numFmtId="164" fontId="9" fillId="8" borderId="56" xfId="0" applyNumberFormat="1" applyFont="1" applyFill="1" applyBorder="1" applyAlignment="1">
      <alignment horizontal="center" vertical="center"/>
    </xf>
    <xf numFmtId="0" fontId="9" fillId="8" borderId="98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11" fillId="8" borderId="99" xfId="0" applyFont="1" applyFill="1" applyBorder="1" applyAlignment="1">
      <alignment horizontal="center" vertical="center"/>
    </xf>
    <xf numFmtId="0" fontId="11" fillId="8" borderId="71" xfId="0" applyFont="1" applyFill="1" applyBorder="1" applyAlignment="1">
      <alignment horizontal="center" vertical="center"/>
    </xf>
    <xf numFmtId="0" fontId="11" fillId="8" borderId="63" xfId="0" applyFont="1" applyFill="1" applyBorder="1" applyAlignment="1">
      <alignment horizontal="center" vertical="center"/>
    </xf>
    <xf numFmtId="0" fontId="11" fillId="8" borderId="99" xfId="0" applyFont="1" applyFill="1" applyBorder="1" applyAlignment="1">
      <alignment horizontal="center" vertical="center" wrapText="1"/>
    </xf>
    <xf numFmtId="0" fontId="11" fillId="8" borderId="71" xfId="0" applyFont="1" applyFill="1" applyBorder="1" applyAlignment="1">
      <alignment horizontal="center" vertical="center" wrapText="1"/>
    </xf>
    <xf numFmtId="0" fontId="11" fillId="8" borderId="63" xfId="0" applyFont="1" applyFill="1" applyBorder="1" applyAlignment="1">
      <alignment horizontal="center" vertical="center" wrapText="1"/>
    </xf>
    <xf numFmtId="0" fontId="5" fillId="8" borderId="86" xfId="0" applyFont="1" applyFill="1" applyBorder="1" applyAlignment="1">
      <alignment horizontal="center" vertical="center"/>
    </xf>
    <xf numFmtId="164" fontId="11" fillId="8" borderId="91" xfId="0" applyNumberFormat="1" applyFont="1" applyFill="1" applyBorder="1" applyAlignment="1">
      <alignment horizontal="center" vertical="center"/>
    </xf>
    <xf numFmtId="164" fontId="11" fillId="8" borderId="56" xfId="0" applyNumberFormat="1" applyFont="1" applyFill="1" applyBorder="1" applyAlignment="1">
      <alignment horizontal="center" vertical="center"/>
    </xf>
    <xf numFmtId="0" fontId="11" fillId="8" borderId="98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164" fontId="11" fillId="8" borderId="98" xfId="0" applyNumberFormat="1" applyFont="1" applyFill="1" applyBorder="1" applyAlignment="1">
      <alignment horizontal="center" vertical="center"/>
    </xf>
    <xf numFmtId="164" fontId="11" fillId="8" borderId="26" xfId="0" applyNumberFormat="1" applyFont="1" applyFill="1" applyBorder="1" applyAlignment="1">
      <alignment horizontal="center" vertical="center"/>
    </xf>
    <xf numFmtId="164" fontId="11" fillId="8" borderId="107" xfId="0" applyNumberFormat="1" applyFont="1" applyFill="1" applyBorder="1" applyAlignment="1">
      <alignment horizontal="center" vertical="center"/>
    </xf>
    <xf numFmtId="164" fontId="11" fillId="8" borderId="49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9" fillId="11" borderId="99" xfId="0" applyFont="1" applyFill="1" applyBorder="1" applyAlignment="1">
      <alignment horizontal="center" vertical="center" wrapText="1"/>
    </xf>
    <xf numFmtId="0" fontId="9" fillId="11" borderId="71" xfId="0" applyFont="1" applyFill="1" applyBorder="1" applyAlignment="1">
      <alignment horizontal="center" vertical="center" wrapText="1"/>
    </xf>
    <xf numFmtId="0" fontId="9" fillId="11" borderId="105" xfId="0" applyFont="1" applyFill="1" applyBorder="1" applyAlignment="1">
      <alignment horizontal="center" vertical="center"/>
    </xf>
    <xf numFmtId="0" fontId="9" fillId="11" borderId="69" xfId="0" applyFont="1" applyFill="1" applyBorder="1" applyAlignment="1">
      <alignment horizontal="center" vertical="center"/>
    </xf>
    <xf numFmtId="0" fontId="9" fillId="11" borderId="100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71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</cellXfs>
  <cellStyles count="12">
    <cellStyle name="Grey" xfId="1"/>
    <cellStyle name="Hyperlink" xfId="2" builtinId="8"/>
    <cellStyle name="Input [yellow]" xfId="3"/>
    <cellStyle name="Milliers [0]_AR1194" xfId="4"/>
    <cellStyle name="Milliers_AR1194" xfId="5"/>
    <cellStyle name="Monétaire [0]_AR1194" xfId="6"/>
    <cellStyle name="Monétaire_AR1194" xfId="7"/>
    <cellStyle name="Normal" xfId="0" builtinId="0"/>
    <cellStyle name="Normal - Style1" xfId="8"/>
    <cellStyle name="Percent [2]" xfId="9"/>
    <cellStyle name="PERCENTAGE" xfId="10"/>
    <cellStyle name="표준_KMTC  VIETNAM CONTACT POINT" xfId="11"/>
  </cellStyles>
  <dxfs count="0"/>
  <tableStyles count="0" defaultTableStyle="TableStyleMedium9" defaultPivotStyle="PivotStyleLight16"/>
  <colors>
    <mruColors>
      <color rgb="FF99CCFF"/>
      <color rgb="FF00CC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#'CHINA 4'!A1"/><Relationship Id="rId21" Type="http://schemas.openxmlformats.org/officeDocument/2006/relationships/hyperlink" Target="#'ALL SERVICE'!E64"/><Relationship Id="rId34" Type="http://schemas.openxmlformats.org/officeDocument/2006/relationships/hyperlink" Target="#'ALL SERVICE'!L71"/><Relationship Id="rId42" Type="http://schemas.openxmlformats.org/officeDocument/2006/relationships/image" Target="../media/image8.jpeg"/><Relationship Id="rId47" Type="http://schemas.openxmlformats.org/officeDocument/2006/relationships/hyperlink" Target="#'ALL SERVICE'!D50"/><Relationship Id="rId50" Type="http://schemas.openxmlformats.org/officeDocument/2006/relationships/hyperlink" Target="#'ALL SERVICE'!G78"/><Relationship Id="rId55" Type="http://schemas.openxmlformats.org/officeDocument/2006/relationships/hyperlink" Target="#'ALL SERVICE'!N64"/><Relationship Id="rId63" Type="http://schemas.openxmlformats.org/officeDocument/2006/relationships/hyperlink" Target="#'ALL SERVICE'!H50"/><Relationship Id="rId68" Type="http://schemas.openxmlformats.org/officeDocument/2006/relationships/hyperlink" Target="#'ALL SERVICE'!D22"/><Relationship Id="rId76" Type="http://schemas.openxmlformats.org/officeDocument/2006/relationships/hyperlink" Target="#'ALL SERVICE'!J8"/><Relationship Id="rId84" Type="http://schemas.openxmlformats.org/officeDocument/2006/relationships/hyperlink" Target="#'ALL SERVICE'!E71"/><Relationship Id="rId89" Type="http://schemas.openxmlformats.org/officeDocument/2006/relationships/hyperlink" Target="#'ALL SERVICE'!N85"/><Relationship Id="rId97" Type="http://schemas.openxmlformats.org/officeDocument/2006/relationships/hyperlink" Target="#'ALL SERVICE'!F22"/><Relationship Id="rId7" Type="http://schemas.openxmlformats.org/officeDocument/2006/relationships/image" Target="../media/image4.jpeg"/><Relationship Id="rId71" Type="http://schemas.openxmlformats.org/officeDocument/2006/relationships/image" Target="../media/image12.png"/><Relationship Id="rId92" Type="http://schemas.openxmlformats.org/officeDocument/2006/relationships/hyperlink" Target="#'ALL SERVICE'!F92"/><Relationship Id="rId2" Type="http://schemas.openxmlformats.org/officeDocument/2006/relationships/image" Target="../media/image1.jpeg"/><Relationship Id="rId16" Type="http://schemas.openxmlformats.org/officeDocument/2006/relationships/hyperlink" Target="#'JP MAIN'!A1"/><Relationship Id="rId29" Type="http://schemas.openxmlformats.org/officeDocument/2006/relationships/hyperlink" Target="#'ALL SERVICE'!F78"/><Relationship Id="rId11" Type="http://schemas.openxmlformats.org/officeDocument/2006/relationships/hyperlink" Target="#'ALL SERVICE'!F36"/><Relationship Id="rId24" Type="http://schemas.openxmlformats.org/officeDocument/2006/relationships/hyperlink" Target="#'CHINA 2'!A1"/><Relationship Id="rId32" Type="http://schemas.openxmlformats.org/officeDocument/2006/relationships/hyperlink" Target="#'ALL SERVICE'!L78"/><Relationship Id="rId37" Type="http://schemas.openxmlformats.org/officeDocument/2006/relationships/hyperlink" Target="#'ALL SERVICE'!D36"/><Relationship Id="rId40" Type="http://schemas.openxmlformats.org/officeDocument/2006/relationships/image" Target="../media/image7.png"/><Relationship Id="rId45" Type="http://schemas.openxmlformats.org/officeDocument/2006/relationships/hyperlink" Target="#'ALL SERVICE'!J36"/><Relationship Id="rId53" Type="http://schemas.openxmlformats.org/officeDocument/2006/relationships/hyperlink" Target="#'ALL SERVICE'!M36"/><Relationship Id="rId58" Type="http://schemas.openxmlformats.org/officeDocument/2006/relationships/image" Target="../media/image9.jpeg"/><Relationship Id="rId66" Type="http://schemas.openxmlformats.org/officeDocument/2006/relationships/hyperlink" Target="#'ALL SERVICE'!N50"/><Relationship Id="rId74" Type="http://schemas.openxmlformats.org/officeDocument/2006/relationships/hyperlink" Target="#'ALL SERVICE'!J22"/><Relationship Id="rId79" Type="http://schemas.openxmlformats.org/officeDocument/2006/relationships/hyperlink" Target="#'ALL SERVICE'!K106"/><Relationship Id="rId87" Type="http://schemas.openxmlformats.org/officeDocument/2006/relationships/hyperlink" Target="#'ALL SERVICE'!L85"/><Relationship Id="rId5" Type="http://schemas.openxmlformats.org/officeDocument/2006/relationships/hyperlink" Target="#'ALL SERVICE'!A42"/><Relationship Id="rId61" Type="http://schemas.openxmlformats.org/officeDocument/2006/relationships/hyperlink" Target="#'ALL SERVICE'!L50"/><Relationship Id="rId82" Type="http://schemas.openxmlformats.org/officeDocument/2006/relationships/hyperlink" Target="#'ALL SERVICE'!N8"/><Relationship Id="rId90" Type="http://schemas.openxmlformats.org/officeDocument/2006/relationships/hyperlink" Target="#'ALL SERVICE'!D92"/><Relationship Id="rId95" Type="http://schemas.openxmlformats.org/officeDocument/2006/relationships/hyperlink" Target="#'ALL SERVICE'!M22"/><Relationship Id="rId19" Type="http://schemas.openxmlformats.org/officeDocument/2006/relationships/hyperlink" Target="#'ALL SERVICE'!D57"/><Relationship Id="rId14" Type="http://schemas.openxmlformats.org/officeDocument/2006/relationships/hyperlink" Target="#'ALL SERVICE'!I64"/><Relationship Id="rId22" Type="http://schemas.openxmlformats.org/officeDocument/2006/relationships/hyperlink" Target="#'ALL SERVICE'!E57"/><Relationship Id="rId27" Type="http://schemas.openxmlformats.org/officeDocument/2006/relationships/hyperlink" Target="#'CHINA NORTH'!A1"/><Relationship Id="rId30" Type="http://schemas.openxmlformats.org/officeDocument/2006/relationships/hyperlink" Target="#'ALL SERVICE'!M71"/><Relationship Id="rId35" Type="http://schemas.openxmlformats.org/officeDocument/2006/relationships/hyperlink" Target="#'ALL SERVICE'!F71"/><Relationship Id="rId43" Type="http://schemas.openxmlformats.org/officeDocument/2006/relationships/hyperlink" Target="#'ALL SERVICE'!J43"/><Relationship Id="rId48" Type="http://schemas.openxmlformats.org/officeDocument/2006/relationships/hyperlink" Target="#'ALL SERVICE'!G71"/><Relationship Id="rId56" Type="http://schemas.openxmlformats.org/officeDocument/2006/relationships/hyperlink" Target="#'ALL SERVICE'!N57"/><Relationship Id="rId64" Type="http://schemas.openxmlformats.org/officeDocument/2006/relationships/hyperlink" Target="#'ALL SERVICE'!G85"/><Relationship Id="rId69" Type="http://schemas.openxmlformats.org/officeDocument/2006/relationships/image" Target="../media/image11.png"/><Relationship Id="rId77" Type="http://schemas.openxmlformats.org/officeDocument/2006/relationships/image" Target="../media/image14.png"/><Relationship Id="rId100" Type="http://schemas.openxmlformats.org/officeDocument/2006/relationships/hyperlink" Target="#'ALL SERVICE'!G94"/><Relationship Id="rId8" Type="http://schemas.openxmlformats.org/officeDocument/2006/relationships/hyperlink" Target="#'ALL SERVICE'!F43"/><Relationship Id="rId51" Type="http://schemas.openxmlformats.org/officeDocument/2006/relationships/hyperlink" Target="#'ALL SERVICE'!N71"/><Relationship Id="rId72" Type="http://schemas.openxmlformats.org/officeDocument/2006/relationships/hyperlink" Target="#'ALL SERVICE'!Print_Area"/><Relationship Id="rId80" Type="http://schemas.openxmlformats.org/officeDocument/2006/relationships/hyperlink" Target="#'ALL SERVICE'!F29"/><Relationship Id="rId85" Type="http://schemas.openxmlformats.org/officeDocument/2006/relationships/image" Target="../media/image16.png"/><Relationship Id="rId93" Type="http://schemas.openxmlformats.org/officeDocument/2006/relationships/hyperlink" Target="#'ALL SERVICE'!H106"/><Relationship Id="rId98" Type="http://schemas.openxmlformats.org/officeDocument/2006/relationships/hyperlink" Target="#'ALL SERVICE'!I22"/><Relationship Id="rId3" Type="http://schemas.openxmlformats.org/officeDocument/2006/relationships/hyperlink" Target="#'ALL SERVICE'!A21"/><Relationship Id="rId12" Type="http://schemas.openxmlformats.org/officeDocument/2006/relationships/hyperlink" Target="#'ALL SERVICE'!F64"/><Relationship Id="rId17" Type="http://schemas.openxmlformats.org/officeDocument/2006/relationships/hyperlink" Target="#'JP SUB 1'!A1"/><Relationship Id="rId25" Type="http://schemas.openxmlformats.org/officeDocument/2006/relationships/hyperlink" Target="#'CHINA 3'!A1"/><Relationship Id="rId33" Type="http://schemas.openxmlformats.org/officeDocument/2006/relationships/hyperlink" Target="#'ALL SERVICE'!D74"/><Relationship Id="rId38" Type="http://schemas.openxmlformats.org/officeDocument/2006/relationships/image" Target="../media/image5.jpeg"/><Relationship Id="rId46" Type="http://schemas.openxmlformats.org/officeDocument/2006/relationships/hyperlink" Target="#'ALL SERVICE'!J57"/><Relationship Id="rId59" Type="http://schemas.openxmlformats.org/officeDocument/2006/relationships/image" Target="../media/image10.png"/><Relationship Id="rId67" Type="http://schemas.openxmlformats.org/officeDocument/2006/relationships/hyperlink" Target="#'ALL SERVICE'!L15"/><Relationship Id="rId20" Type="http://schemas.openxmlformats.org/officeDocument/2006/relationships/hyperlink" Target="#'ALL SERVICE'!D8"/><Relationship Id="rId41" Type="http://schemas.openxmlformats.org/officeDocument/2006/relationships/hyperlink" Target="#'ALL SERVICE'!G50"/><Relationship Id="rId54" Type="http://schemas.openxmlformats.org/officeDocument/2006/relationships/hyperlink" Target="#'ALL SERVICE'!N43"/><Relationship Id="rId62" Type="http://schemas.openxmlformats.org/officeDocument/2006/relationships/hyperlink" Target="#'ALL SERVICE'!F50"/><Relationship Id="rId70" Type="http://schemas.openxmlformats.org/officeDocument/2006/relationships/hyperlink" Target="#'ALL SERVICE'!F8"/><Relationship Id="rId75" Type="http://schemas.openxmlformats.org/officeDocument/2006/relationships/hyperlink" Target="#'ALL SERVICE'!D15"/><Relationship Id="rId83" Type="http://schemas.openxmlformats.org/officeDocument/2006/relationships/image" Target="../media/image15.png"/><Relationship Id="rId88" Type="http://schemas.openxmlformats.org/officeDocument/2006/relationships/hyperlink" Target="#'ALL SERVICE'!M85"/><Relationship Id="rId91" Type="http://schemas.openxmlformats.org/officeDocument/2006/relationships/image" Target="../media/image17.png"/><Relationship Id="rId96" Type="http://schemas.openxmlformats.org/officeDocument/2006/relationships/hyperlink" Target="#'ALL SERVICE'!N22"/><Relationship Id="rId1" Type="http://schemas.openxmlformats.org/officeDocument/2006/relationships/hyperlink" Target="#'ALL SERVICE'!A1"/><Relationship Id="rId6" Type="http://schemas.openxmlformats.org/officeDocument/2006/relationships/image" Target="../media/image3.png"/><Relationship Id="rId15" Type="http://schemas.openxmlformats.org/officeDocument/2006/relationships/hyperlink" Target="#'ALL SERVICE'!H36"/><Relationship Id="rId23" Type="http://schemas.openxmlformats.org/officeDocument/2006/relationships/hyperlink" Target="#'CHINA 1'!A1"/><Relationship Id="rId28" Type="http://schemas.openxmlformats.org/officeDocument/2006/relationships/hyperlink" Target="#'ALL SERVICE'!M78"/><Relationship Id="rId36" Type="http://schemas.openxmlformats.org/officeDocument/2006/relationships/hyperlink" Target="#'ALL SERVICE'!I57"/><Relationship Id="rId49" Type="http://schemas.openxmlformats.org/officeDocument/2006/relationships/hyperlink" Target="#'ALL SERVICE'!N78"/><Relationship Id="rId57" Type="http://schemas.openxmlformats.org/officeDocument/2006/relationships/hyperlink" Target="#'ALL SERVICE'!N36"/><Relationship Id="rId10" Type="http://schemas.openxmlformats.org/officeDocument/2006/relationships/hyperlink" Target="#'ALL SERVICE'!H57"/><Relationship Id="rId31" Type="http://schemas.openxmlformats.org/officeDocument/2006/relationships/hyperlink" Target="#'ALL SERVICE'!D71"/><Relationship Id="rId44" Type="http://schemas.openxmlformats.org/officeDocument/2006/relationships/hyperlink" Target="#'ALL SERVICE'!J64"/><Relationship Id="rId52" Type="http://schemas.openxmlformats.org/officeDocument/2006/relationships/hyperlink" Target="#'ALL SERVICE'!M57"/><Relationship Id="rId60" Type="http://schemas.openxmlformats.org/officeDocument/2006/relationships/hyperlink" Target="#'ALL SERVICE'!J50"/><Relationship Id="rId65" Type="http://schemas.openxmlformats.org/officeDocument/2006/relationships/hyperlink" Target="#'ALL SERVICE'!H15"/><Relationship Id="rId73" Type="http://schemas.openxmlformats.org/officeDocument/2006/relationships/image" Target="../media/image13.jpeg"/><Relationship Id="rId78" Type="http://schemas.openxmlformats.org/officeDocument/2006/relationships/hyperlink" Target="#'ALL SERVICE'!D29"/><Relationship Id="rId81" Type="http://schemas.openxmlformats.org/officeDocument/2006/relationships/hyperlink" Target="#'ALL SERVICE'!H29"/><Relationship Id="rId86" Type="http://schemas.openxmlformats.org/officeDocument/2006/relationships/hyperlink" Target="#'ALL SERVICE'!D106"/><Relationship Id="rId94" Type="http://schemas.openxmlformats.org/officeDocument/2006/relationships/hyperlink" Target="#'ALL SERVICE'!L22"/><Relationship Id="rId99" Type="http://schemas.openxmlformats.org/officeDocument/2006/relationships/hyperlink" Target="#'ALL SERVICE'!F94"/><Relationship Id="rId101" Type="http://schemas.openxmlformats.org/officeDocument/2006/relationships/hyperlink" Target="#'ALL SERVICE'!E94"/><Relationship Id="rId4" Type="http://schemas.openxmlformats.org/officeDocument/2006/relationships/image" Target="../media/image2.jpeg"/><Relationship Id="rId9" Type="http://schemas.openxmlformats.org/officeDocument/2006/relationships/hyperlink" Target="#'ALL SERVICE'!H64"/><Relationship Id="rId13" Type="http://schemas.openxmlformats.org/officeDocument/2006/relationships/hyperlink" Target="#'ALL SERVICE'!F57"/><Relationship Id="rId18" Type="http://schemas.openxmlformats.org/officeDocument/2006/relationships/hyperlink" Target="#'JP SUB 2'!A1"/><Relationship Id="rId39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SUMMARY!O1"/><Relationship Id="rId1" Type="http://schemas.openxmlformats.org/officeDocument/2006/relationships/hyperlink" Target="#'ALL SERVICE'!O1"/><Relationship Id="rId4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3</xdr:col>
      <xdr:colOff>314325</xdr:colOff>
      <xdr:row>10</xdr:row>
      <xdr:rowOff>123825</xdr:rowOff>
    </xdr:to>
    <xdr:pic>
      <xdr:nvPicPr>
        <xdr:cNvPr id="21203" name="Picture 47" descr="South-Korean-flag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562100"/>
          <a:ext cx="11049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3</xdr:col>
      <xdr:colOff>304800</xdr:colOff>
      <xdr:row>42</xdr:row>
      <xdr:rowOff>0</xdr:rowOff>
    </xdr:to>
    <xdr:pic>
      <xdr:nvPicPr>
        <xdr:cNvPr id="21204" name="Picture 50" descr="CHINA FLAG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8229600"/>
          <a:ext cx="10953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55</xdr:row>
      <xdr:rowOff>238125</xdr:rowOff>
    </xdr:from>
    <xdr:to>
      <xdr:col>3</xdr:col>
      <xdr:colOff>314325</xdr:colOff>
      <xdr:row>59</xdr:row>
      <xdr:rowOff>9525</xdr:rowOff>
    </xdr:to>
    <xdr:pic>
      <xdr:nvPicPr>
        <xdr:cNvPr id="21205" name="Picture 51" descr="thailand-flag.gif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525" y="12734925"/>
          <a:ext cx="10953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9525</xdr:colOff>
      <xdr:row>5</xdr:row>
      <xdr:rowOff>0</xdr:rowOff>
    </xdr:from>
    <xdr:to>
      <xdr:col>15</xdr:col>
      <xdr:colOff>495300</xdr:colOff>
      <xdr:row>6</xdr:row>
      <xdr:rowOff>0</xdr:rowOff>
    </xdr:to>
    <xdr:sp macro="" textlink="">
      <xdr:nvSpPr>
        <xdr:cNvPr id="49157" name="Rounded Rectangle 52" descr="Canvas"/>
        <xdr:cNvSpPr>
          <a:spLocks noChangeArrowheads="1"/>
        </xdr:cNvSpPr>
      </xdr:nvSpPr>
      <xdr:spPr bwMode="auto">
        <a:xfrm>
          <a:off x="6772275" y="1400175"/>
          <a:ext cx="485775" cy="266700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7" cstate="print"/>
          <a:srcRect/>
          <a:tile tx="0" ty="0" sx="100000" sy="100000" flip="none" algn="tl"/>
        </a:blip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MON</a:t>
          </a:r>
        </a:p>
      </xdr:txBody>
    </xdr:sp>
    <xdr:clientData/>
  </xdr:twoCellAnchor>
  <xdr:twoCellAnchor>
    <xdr:from>
      <xdr:col>17</xdr:col>
      <xdr:colOff>9525</xdr:colOff>
      <xdr:row>5</xdr:row>
      <xdr:rowOff>0</xdr:rowOff>
    </xdr:from>
    <xdr:to>
      <xdr:col>17</xdr:col>
      <xdr:colOff>495300</xdr:colOff>
      <xdr:row>5</xdr:row>
      <xdr:rowOff>257175</xdr:rowOff>
    </xdr:to>
    <xdr:sp macro="" textlink="">
      <xdr:nvSpPr>
        <xdr:cNvPr id="49158" name="Rounded Rectangle 53" descr="Canvas"/>
        <xdr:cNvSpPr>
          <a:spLocks noChangeArrowheads="1"/>
        </xdr:cNvSpPr>
      </xdr:nvSpPr>
      <xdr:spPr bwMode="auto">
        <a:xfrm>
          <a:off x="7477125" y="1400175"/>
          <a:ext cx="485775" cy="257175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7" cstate="print"/>
          <a:srcRect/>
          <a:tile tx="0" ty="0" sx="100000" sy="100000" flip="none" algn="tl"/>
        </a:blip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TUE</a:t>
          </a:r>
        </a:p>
      </xdr:txBody>
    </xdr:sp>
    <xdr:clientData/>
  </xdr:twoCellAnchor>
  <xdr:twoCellAnchor>
    <xdr:from>
      <xdr:col>19</xdr:col>
      <xdr:colOff>9525</xdr:colOff>
      <xdr:row>5</xdr:row>
      <xdr:rowOff>0</xdr:rowOff>
    </xdr:from>
    <xdr:to>
      <xdr:col>19</xdr:col>
      <xdr:colOff>495300</xdr:colOff>
      <xdr:row>5</xdr:row>
      <xdr:rowOff>314325</xdr:rowOff>
    </xdr:to>
    <xdr:sp macro="" textlink="">
      <xdr:nvSpPr>
        <xdr:cNvPr id="49159" name="Rounded Rectangle 54" descr="Canvas"/>
        <xdr:cNvSpPr>
          <a:spLocks noChangeArrowheads="1"/>
        </xdr:cNvSpPr>
      </xdr:nvSpPr>
      <xdr:spPr bwMode="auto">
        <a:xfrm>
          <a:off x="8181975" y="1400175"/>
          <a:ext cx="485775" cy="266700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7" cstate="print"/>
          <a:srcRect/>
          <a:tile tx="0" ty="0" sx="100000" sy="100000" flip="none" algn="tl"/>
        </a:blip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WED</a:t>
          </a:r>
        </a:p>
      </xdr:txBody>
    </xdr:sp>
    <xdr:clientData/>
  </xdr:twoCellAnchor>
  <xdr:twoCellAnchor>
    <xdr:from>
      <xdr:col>21</xdr:col>
      <xdr:colOff>9525</xdr:colOff>
      <xdr:row>5</xdr:row>
      <xdr:rowOff>0</xdr:rowOff>
    </xdr:from>
    <xdr:to>
      <xdr:col>21</xdr:col>
      <xdr:colOff>495300</xdr:colOff>
      <xdr:row>5</xdr:row>
      <xdr:rowOff>314325</xdr:rowOff>
    </xdr:to>
    <xdr:sp macro="" textlink="">
      <xdr:nvSpPr>
        <xdr:cNvPr id="49160" name="Rounded Rectangle 55" descr="Canvas"/>
        <xdr:cNvSpPr>
          <a:spLocks noChangeArrowheads="1"/>
        </xdr:cNvSpPr>
      </xdr:nvSpPr>
      <xdr:spPr bwMode="auto">
        <a:xfrm>
          <a:off x="8886825" y="1400175"/>
          <a:ext cx="485775" cy="266700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7" cstate="print"/>
          <a:srcRect/>
          <a:tile tx="0" ty="0" sx="100000" sy="100000" flip="none" algn="tl"/>
        </a:blip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THU</a:t>
          </a:r>
        </a:p>
      </xdr:txBody>
    </xdr:sp>
    <xdr:clientData/>
  </xdr:twoCellAnchor>
  <xdr:twoCellAnchor>
    <xdr:from>
      <xdr:col>23</xdr:col>
      <xdr:colOff>9525</xdr:colOff>
      <xdr:row>5</xdr:row>
      <xdr:rowOff>0</xdr:rowOff>
    </xdr:from>
    <xdr:to>
      <xdr:col>23</xdr:col>
      <xdr:colOff>495300</xdr:colOff>
      <xdr:row>5</xdr:row>
      <xdr:rowOff>314325</xdr:rowOff>
    </xdr:to>
    <xdr:sp macro="" textlink="">
      <xdr:nvSpPr>
        <xdr:cNvPr id="49161" name="Rounded Rectangle 56" descr="Canvas"/>
        <xdr:cNvSpPr>
          <a:spLocks noChangeArrowheads="1"/>
        </xdr:cNvSpPr>
      </xdr:nvSpPr>
      <xdr:spPr bwMode="auto">
        <a:xfrm>
          <a:off x="9591675" y="1400175"/>
          <a:ext cx="485775" cy="266700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7" cstate="print"/>
          <a:srcRect/>
          <a:tile tx="0" ty="0" sx="100000" sy="100000" flip="none" algn="tl"/>
        </a:blip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FRI</a:t>
          </a:r>
        </a:p>
      </xdr:txBody>
    </xdr:sp>
    <xdr:clientData/>
  </xdr:twoCellAnchor>
  <xdr:twoCellAnchor>
    <xdr:from>
      <xdr:col>25</xdr:col>
      <xdr:colOff>9525</xdr:colOff>
      <xdr:row>5</xdr:row>
      <xdr:rowOff>0</xdr:rowOff>
    </xdr:from>
    <xdr:to>
      <xdr:col>25</xdr:col>
      <xdr:colOff>495300</xdr:colOff>
      <xdr:row>5</xdr:row>
      <xdr:rowOff>314325</xdr:rowOff>
    </xdr:to>
    <xdr:sp macro="" textlink="">
      <xdr:nvSpPr>
        <xdr:cNvPr id="49162" name="Rounded Rectangle 57" descr="Canvas"/>
        <xdr:cNvSpPr>
          <a:spLocks noChangeArrowheads="1"/>
        </xdr:cNvSpPr>
      </xdr:nvSpPr>
      <xdr:spPr bwMode="auto">
        <a:xfrm>
          <a:off x="10296525" y="1400175"/>
          <a:ext cx="485775" cy="266700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7" cstate="print"/>
          <a:srcRect/>
          <a:tile tx="0" ty="0" sx="100000" sy="100000" flip="none" algn="tl"/>
        </a:blip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SAT</a:t>
          </a:r>
        </a:p>
      </xdr:txBody>
    </xdr:sp>
    <xdr:clientData/>
  </xdr:twoCellAnchor>
  <xdr:twoCellAnchor>
    <xdr:from>
      <xdr:col>19</xdr:col>
      <xdr:colOff>9525</xdr:colOff>
      <xdr:row>7</xdr:row>
      <xdr:rowOff>0</xdr:rowOff>
    </xdr:from>
    <xdr:to>
      <xdr:col>19</xdr:col>
      <xdr:colOff>495300</xdr:colOff>
      <xdr:row>8</xdr:row>
      <xdr:rowOff>0</xdr:rowOff>
    </xdr:to>
    <xdr:sp macro="" textlink="">
      <xdr:nvSpPr>
        <xdr:cNvPr id="62" name="Rounded Rectangle 61">
          <a:hlinkClick xmlns:r="http://schemas.openxmlformats.org/officeDocument/2006/relationships" r:id="rId8"/>
        </xdr:cNvPr>
        <xdr:cNvSpPr/>
      </xdr:nvSpPr>
      <xdr:spPr bwMode="auto">
        <a:xfrm>
          <a:off x="66675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05 days</a:t>
          </a:r>
        </a:p>
      </xdr:txBody>
    </xdr:sp>
    <xdr:clientData/>
  </xdr:twoCellAnchor>
  <xdr:twoCellAnchor>
    <xdr:from>
      <xdr:col>21</xdr:col>
      <xdr:colOff>9525</xdr:colOff>
      <xdr:row>7</xdr:row>
      <xdr:rowOff>0</xdr:rowOff>
    </xdr:from>
    <xdr:to>
      <xdr:col>21</xdr:col>
      <xdr:colOff>495300</xdr:colOff>
      <xdr:row>8</xdr:row>
      <xdr:rowOff>0</xdr:rowOff>
    </xdr:to>
    <xdr:sp macro="" textlink="">
      <xdr:nvSpPr>
        <xdr:cNvPr id="63" name="Rounded Rectangle 62">
          <a:hlinkClick xmlns:r="http://schemas.openxmlformats.org/officeDocument/2006/relationships" r:id="rId9"/>
        </xdr:cNvPr>
        <xdr:cNvSpPr/>
      </xdr:nvSpPr>
      <xdr:spPr bwMode="auto">
        <a:xfrm>
          <a:off x="737235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10 days</a:t>
          </a:r>
        </a:p>
      </xdr:txBody>
    </xdr:sp>
    <xdr:clientData/>
  </xdr:twoCellAnchor>
  <xdr:twoCellAnchor>
    <xdr:from>
      <xdr:col>23</xdr:col>
      <xdr:colOff>9525</xdr:colOff>
      <xdr:row>7</xdr:row>
      <xdr:rowOff>0</xdr:rowOff>
    </xdr:from>
    <xdr:to>
      <xdr:col>23</xdr:col>
      <xdr:colOff>495300</xdr:colOff>
      <xdr:row>8</xdr:row>
      <xdr:rowOff>0</xdr:rowOff>
    </xdr:to>
    <xdr:sp macro="" textlink="">
      <xdr:nvSpPr>
        <xdr:cNvPr id="64" name="Rounded Rectangle 63">
          <a:hlinkClick xmlns:r="http://schemas.openxmlformats.org/officeDocument/2006/relationships" r:id="rId10"/>
        </xdr:cNvPr>
        <xdr:cNvSpPr/>
      </xdr:nvSpPr>
      <xdr:spPr bwMode="auto">
        <a:xfrm>
          <a:off x="80772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07 days</a:t>
          </a:r>
        </a:p>
      </xdr:txBody>
    </xdr:sp>
    <xdr:clientData/>
  </xdr:twoCellAnchor>
  <xdr:twoCellAnchor>
    <xdr:from>
      <xdr:col>25</xdr:col>
      <xdr:colOff>9525</xdr:colOff>
      <xdr:row>7</xdr:row>
      <xdr:rowOff>0</xdr:rowOff>
    </xdr:from>
    <xdr:to>
      <xdr:col>25</xdr:col>
      <xdr:colOff>495300</xdr:colOff>
      <xdr:row>8</xdr:row>
      <xdr:rowOff>0</xdr:rowOff>
    </xdr:to>
    <xdr:sp macro="" textlink="">
      <xdr:nvSpPr>
        <xdr:cNvPr id="65" name="Rounded Rectangle 64">
          <a:hlinkClick xmlns:r="http://schemas.openxmlformats.org/officeDocument/2006/relationships" r:id="rId11"/>
        </xdr:cNvPr>
        <xdr:cNvSpPr/>
      </xdr:nvSpPr>
      <xdr:spPr bwMode="auto">
        <a:xfrm>
          <a:off x="878205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06 days</a:t>
          </a:r>
        </a:p>
      </xdr:txBody>
    </xdr:sp>
    <xdr:clientData/>
  </xdr:twoCellAnchor>
  <xdr:twoCellAnchor>
    <xdr:from>
      <xdr:col>21</xdr:col>
      <xdr:colOff>9525</xdr:colOff>
      <xdr:row>11</xdr:row>
      <xdr:rowOff>0</xdr:rowOff>
    </xdr:from>
    <xdr:to>
      <xdr:col>21</xdr:col>
      <xdr:colOff>495300</xdr:colOff>
      <xdr:row>12</xdr:row>
      <xdr:rowOff>0</xdr:rowOff>
    </xdr:to>
    <xdr:sp macro="" textlink="">
      <xdr:nvSpPr>
        <xdr:cNvPr id="66" name="Rounded Rectangle 65">
          <a:hlinkClick xmlns:r="http://schemas.openxmlformats.org/officeDocument/2006/relationships" r:id="rId12"/>
        </xdr:cNvPr>
        <xdr:cNvSpPr/>
      </xdr:nvSpPr>
      <xdr:spPr bwMode="auto">
        <a:xfrm>
          <a:off x="7372350" y="30480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08 days</a:t>
          </a:r>
        </a:p>
      </xdr:txBody>
    </xdr:sp>
    <xdr:clientData/>
  </xdr:twoCellAnchor>
  <xdr:twoCellAnchor>
    <xdr:from>
      <xdr:col>23</xdr:col>
      <xdr:colOff>19050</xdr:colOff>
      <xdr:row>11</xdr:row>
      <xdr:rowOff>0</xdr:rowOff>
    </xdr:from>
    <xdr:to>
      <xdr:col>24</xdr:col>
      <xdr:colOff>0</xdr:colOff>
      <xdr:row>12</xdr:row>
      <xdr:rowOff>0</xdr:rowOff>
    </xdr:to>
    <xdr:sp macro="" textlink="">
      <xdr:nvSpPr>
        <xdr:cNvPr id="67" name="Rounded Rectangle 66">
          <a:hlinkClick xmlns:r="http://schemas.openxmlformats.org/officeDocument/2006/relationships" r:id="rId13"/>
        </xdr:cNvPr>
        <xdr:cNvSpPr/>
      </xdr:nvSpPr>
      <xdr:spPr bwMode="auto">
        <a:xfrm>
          <a:off x="8086725" y="30480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06 days</a:t>
          </a:r>
        </a:p>
      </xdr:txBody>
    </xdr:sp>
    <xdr:clientData/>
  </xdr:twoCellAnchor>
  <xdr:twoCellAnchor>
    <xdr:from>
      <xdr:col>19</xdr:col>
      <xdr:colOff>9525</xdr:colOff>
      <xdr:row>13</xdr:row>
      <xdr:rowOff>0</xdr:rowOff>
    </xdr:from>
    <xdr:to>
      <xdr:col>19</xdr:col>
      <xdr:colOff>495300</xdr:colOff>
      <xdr:row>14</xdr:row>
      <xdr:rowOff>0</xdr:rowOff>
    </xdr:to>
    <xdr:sp macro="" textlink="">
      <xdr:nvSpPr>
        <xdr:cNvPr id="68" name="Rounded Rectangle 67">
          <a:hlinkClick xmlns:r="http://schemas.openxmlformats.org/officeDocument/2006/relationships" r:id="rId8"/>
        </xdr:cNvPr>
        <xdr:cNvSpPr/>
      </xdr:nvSpPr>
      <xdr:spPr bwMode="auto">
        <a:xfrm>
          <a:off x="6667500" y="3581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07 days</a:t>
          </a:r>
        </a:p>
      </xdr:txBody>
    </xdr:sp>
    <xdr:clientData/>
  </xdr:twoCellAnchor>
  <xdr:twoCellAnchor>
    <xdr:from>
      <xdr:col>21</xdr:col>
      <xdr:colOff>9525</xdr:colOff>
      <xdr:row>12</xdr:row>
      <xdr:rowOff>257175</xdr:rowOff>
    </xdr:from>
    <xdr:to>
      <xdr:col>21</xdr:col>
      <xdr:colOff>495300</xdr:colOff>
      <xdr:row>13</xdr:row>
      <xdr:rowOff>257175</xdr:rowOff>
    </xdr:to>
    <xdr:sp macro="" textlink="">
      <xdr:nvSpPr>
        <xdr:cNvPr id="69" name="Rounded Rectangle 68">
          <a:hlinkClick xmlns:r="http://schemas.openxmlformats.org/officeDocument/2006/relationships" r:id="rId14"/>
        </xdr:cNvPr>
        <xdr:cNvSpPr/>
      </xdr:nvSpPr>
      <xdr:spPr bwMode="auto">
        <a:xfrm>
          <a:off x="7372350" y="35718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11 days</a:t>
          </a:r>
        </a:p>
      </xdr:txBody>
    </xdr:sp>
    <xdr:clientData/>
  </xdr:twoCellAnchor>
  <xdr:twoCellAnchor>
    <xdr:from>
      <xdr:col>25</xdr:col>
      <xdr:colOff>9525</xdr:colOff>
      <xdr:row>13</xdr:row>
      <xdr:rowOff>0</xdr:rowOff>
    </xdr:from>
    <xdr:to>
      <xdr:col>25</xdr:col>
      <xdr:colOff>495300</xdr:colOff>
      <xdr:row>14</xdr:row>
      <xdr:rowOff>0</xdr:rowOff>
    </xdr:to>
    <xdr:sp macro="" textlink="">
      <xdr:nvSpPr>
        <xdr:cNvPr id="70" name="Rounded Rectangle 69">
          <a:hlinkClick xmlns:r="http://schemas.openxmlformats.org/officeDocument/2006/relationships" r:id="rId15"/>
        </xdr:cNvPr>
        <xdr:cNvSpPr/>
      </xdr:nvSpPr>
      <xdr:spPr bwMode="auto">
        <a:xfrm>
          <a:off x="8782050" y="3581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07 days</a:t>
          </a:r>
        </a:p>
      </xdr:txBody>
    </xdr:sp>
    <xdr:clientData/>
  </xdr:twoCellAnchor>
  <xdr:twoCellAnchor>
    <xdr:from>
      <xdr:col>19</xdr:col>
      <xdr:colOff>9525</xdr:colOff>
      <xdr:row>22</xdr:row>
      <xdr:rowOff>0</xdr:rowOff>
    </xdr:from>
    <xdr:to>
      <xdr:col>19</xdr:col>
      <xdr:colOff>495300</xdr:colOff>
      <xdr:row>23</xdr:row>
      <xdr:rowOff>0</xdr:rowOff>
    </xdr:to>
    <xdr:sp macro="" textlink="">
      <xdr:nvSpPr>
        <xdr:cNvPr id="73" name="Rounded Rectangle 72">
          <a:hlinkClick xmlns:r="http://schemas.openxmlformats.org/officeDocument/2006/relationships" r:id="rId16"/>
        </xdr:cNvPr>
        <xdr:cNvSpPr/>
      </xdr:nvSpPr>
      <xdr:spPr bwMode="auto">
        <a:xfrm>
          <a:off x="66675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09 days</a:t>
          </a:r>
        </a:p>
      </xdr:txBody>
    </xdr:sp>
    <xdr:clientData/>
  </xdr:twoCellAnchor>
  <xdr:twoCellAnchor>
    <xdr:from>
      <xdr:col>21</xdr:col>
      <xdr:colOff>9525</xdr:colOff>
      <xdr:row>22</xdr:row>
      <xdr:rowOff>0</xdr:rowOff>
    </xdr:from>
    <xdr:to>
      <xdr:col>21</xdr:col>
      <xdr:colOff>495300</xdr:colOff>
      <xdr:row>23</xdr:row>
      <xdr:rowOff>0</xdr:rowOff>
    </xdr:to>
    <xdr:sp macro="" textlink="">
      <xdr:nvSpPr>
        <xdr:cNvPr id="74" name="Rounded Rectangle 73">
          <a:hlinkClick xmlns:r="http://schemas.openxmlformats.org/officeDocument/2006/relationships" r:id="rId16"/>
        </xdr:cNvPr>
        <xdr:cNvSpPr/>
      </xdr:nvSpPr>
      <xdr:spPr bwMode="auto">
        <a:xfrm>
          <a:off x="737235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12 days</a:t>
          </a:r>
        </a:p>
      </xdr:txBody>
    </xdr:sp>
    <xdr:clientData/>
  </xdr:twoCellAnchor>
  <xdr:twoCellAnchor>
    <xdr:from>
      <xdr:col>23</xdr:col>
      <xdr:colOff>9525</xdr:colOff>
      <xdr:row>22</xdr:row>
      <xdr:rowOff>0</xdr:rowOff>
    </xdr:from>
    <xdr:to>
      <xdr:col>23</xdr:col>
      <xdr:colOff>495300</xdr:colOff>
      <xdr:row>23</xdr:row>
      <xdr:rowOff>0</xdr:rowOff>
    </xdr:to>
    <xdr:sp macro="" textlink="">
      <xdr:nvSpPr>
        <xdr:cNvPr id="75" name="Rounded Rectangle 74">
          <a:hlinkClick xmlns:r="http://schemas.openxmlformats.org/officeDocument/2006/relationships" r:id="rId16"/>
        </xdr:cNvPr>
        <xdr:cNvSpPr/>
      </xdr:nvSpPr>
      <xdr:spPr bwMode="auto">
        <a:xfrm>
          <a:off x="80772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12 days</a:t>
          </a:r>
        </a:p>
      </xdr:txBody>
    </xdr:sp>
    <xdr:clientData/>
  </xdr:twoCellAnchor>
  <xdr:twoCellAnchor>
    <xdr:from>
      <xdr:col>25</xdr:col>
      <xdr:colOff>9525</xdr:colOff>
      <xdr:row>22</xdr:row>
      <xdr:rowOff>0</xdr:rowOff>
    </xdr:from>
    <xdr:to>
      <xdr:col>25</xdr:col>
      <xdr:colOff>495300</xdr:colOff>
      <xdr:row>23</xdr:row>
      <xdr:rowOff>0</xdr:rowOff>
    </xdr:to>
    <xdr:sp macro="" textlink="">
      <xdr:nvSpPr>
        <xdr:cNvPr id="76" name="Rounded Rectangle 75">
          <a:hlinkClick xmlns:r="http://schemas.openxmlformats.org/officeDocument/2006/relationships" r:id="rId16"/>
        </xdr:cNvPr>
        <xdr:cNvSpPr/>
      </xdr:nvSpPr>
      <xdr:spPr bwMode="auto">
        <a:xfrm>
          <a:off x="878205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09 days</a:t>
          </a:r>
        </a:p>
      </xdr:txBody>
    </xdr:sp>
    <xdr:clientData/>
  </xdr:twoCellAnchor>
  <xdr:twoCellAnchor>
    <xdr:from>
      <xdr:col>19</xdr:col>
      <xdr:colOff>9525</xdr:colOff>
      <xdr:row>24</xdr:row>
      <xdr:rowOff>0</xdr:rowOff>
    </xdr:from>
    <xdr:to>
      <xdr:col>19</xdr:col>
      <xdr:colOff>495300</xdr:colOff>
      <xdr:row>25</xdr:row>
      <xdr:rowOff>0</xdr:rowOff>
    </xdr:to>
    <xdr:sp macro="" textlink="">
      <xdr:nvSpPr>
        <xdr:cNvPr id="78" name="Rounded Rectangle 77">
          <a:hlinkClick xmlns:r="http://schemas.openxmlformats.org/officeDocument/2006/relationships" r:id="rId17"/>
        </xdr:cNvPr>
        <xdr:cNvSpPr/>
      </xdr:nvSpPr>
      <xdr:spPr bwMode="auto">
        <a:xfrm>
          <a:off x="6667500" y="4648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10 days</a:t>
          </a:r>
        </a:p>
      </xdr:txBody>
    </xdr:sp>
    <xdr:clientData/>
  </xdr:twoCellAnchor>
  <xdr:twoCellAnchor>
    <xdr:from>
      <xdr:col>21</xdr:col>
      <xdr:colOff>9525</xdr:colOff>
      <xdr:row>24</xdr:row>
      <xdr:rowOff>0</xdr:rowOff>
    </xdr:from>
    <xdr:to>
      <xdr:col>21</xdr:col>
      <xdr:colOff>495300</xdr:colOff>
      <xdr:row>25</xdr:row>
      <xdr:rowOff>0</xdr:rowOff>
    </xdr:to>
    <xdr:sp macro="" textlink="">
      <xdr:nvSpPr>
        <xdr:cNvPr id="79" name="Rounded Rectangle 78">
          <a:hlinkClick xmlns:r="http://schemas.openxmlformats.org/officeDocument/2006/relationships" r:id="rId17"/>
        </xdr:cNvPr>
        <xdr:cNvSpPr/>
      </xdr:nvSpPr>
      <xdr:spPr bwMode="auto">
        <a:xfrm>
          <a:off x="7372350" y="4648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14 days</a:t>
          </a:r>
        </a:p>
      </xdr:txBody>
    </xdr:sp>
    <xdr:clientData/>
  </xdr:twoCellAnchor>
  <xdr:twoCellAnchor>
    <xdr:from>
      <xdr:col>23</xdr:col>
      <xdr:colOff>9525</xdr:colOff>
      <xdr:row>24</xdr:row>
      <xdr:rowOff>0</xdr:rowOff>
    </xdr:from>
    <xdr:to>
      <xdr:col>23</xdr:col>
      <xdr:colOff>495300</xdr:colOff>
      <xdr:row>25</xdr:row>
      <xdr:rowOff>0</xdr:rowOff>
    </xdr:to>
    <xdr:sp macro="" textlink="">
      <xdr:nvSpPr>
        <xdr:cNvPr id="80" name="Rounded Rectangle 79">
          <a:hlinkClick xmlns:r="http://schemas.openxmlformats.org/officeDocument/2006/relationships" r:id="rId17"/>
        </xdr:cNvPr>
        <xdr:cNvSpPr/>
      </xdr:nvSpPr>
      <xdr:spPr bwMode="auto">
        <a:xfrm>
          <a:off x="8077200" y="4648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12 days</a:t>
          </a:r>
        </a:p>
      </xdr:txBody>
    </xdr:sp>
    <xdr:clientData/>
  </xdr:twoCellAnchor>
  <xdr:twoCellAnchor>
    <xdr:from>
      <xdr:col>25</xdr:col>
      <xdr:colOff>9525</xdr:colOff>
      <xdr:row>24</xdr:row>
      <xdr:rowOff>0</xdr:rowOff>
    </xdr:from>
    <xdr:to>
      <xdr:col>25</xdr:col>
      <xdr:colOff>495300</xdr:colOff>
      <xdr:row>25</xdr:row>
      <xdr:rowOff>0</xdr:rowOff>
    </xdr:to>
    <xdr:sp macro="" textlink="">
      <xdr:nvSpPr>
        <xdr:cNvPr id="81" name="Rounded Rectangle 80">
          <a:hlinkClick xmlns:r="http://schemas.openxmlformats.org/officeDocument/2006/relationships" r:id="rId17"/>
        </xdr:cNvPr>
        <xdr:cNvSpPr/>
      </xdr:nvSpPr>
      <xdr:spPr bwMode="auto">
        <a:xfrm>
          <a:off x="8782050" y="4648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10 days</a:t>
          </a:r>
        </a:p>
      </xdr:txBody>
    </xdr:sp>
    <xdr:clientData/>
  </xdr:twoCellAnchor>
  <xdr:twoCellAnchor>
    <xdr:from>
      <xdr:col>19</xdr:col>
      <xdr:colOff>9525</xdr:colOff>
      <xdr:row>26</xdr:row>
      <xdr:rowOff>0</xdr:rowOff>
    </xdr:from>
    <xdr:to>
      <xdr:col>19</xdr:col>
      <xdr:colOff>495300</xdr:colOff>
      <xdr:row>27</xdr:row>
      <xdr:rowOff>0</xdr:rowOff>
    </xdr:to>
    <xdr:sp macro="" textlink="">
      <xdr:nvSpPr>
        <xdr:cNvPr id="82" name="Rounded Rectangle 81">
          <a:hlinkClick xmlns:r="http://schemas.openxmlformats.org/officeDocument/2006/relationships" r:id="rId18"/>
        </xdr:cNvPr>
        <xdr:cNvSpPr/>
      </xdr:nvSpPr>
      <xdr:spPr bwMode="auto">
        <a:xfrm>
          <a:off x="6667500" y="4648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10 days</a:t>
          </a:r>
        </a:p>
      </xdr:txBody>
    </xdr:sp>
    <xdr:clientData/>
  </xdr:twoCellAnchor>
  <xdr:twoCellAnchor>
    <xdr:from>
      <xdr:col>21</xdr:col>
      <xdr:colOff>9525</xdr:colOff>
      <xdr:row>26</xdr:row>
      <xdr:rowOff>0</xdr:rowOff>
    </xdr:from>
    <xdr:to>
      <xdr:col>21</xdr:col>
      <xdr:colOff>495300</xdr:colOff>
      <xdr:row>27</xdr:row>
      <xdr:rowOff>0</xdr:rowOff>
    </xdr:to>
    <xdr:sp macro="" textlink="">
      <xdr:nvSpPr>
        <xdr:cNvPr id="83" name="Rounded Rectangle 82">
          <a:hlinkClick xmlns:r="http://schemas.openxmlformats.org/officeDocument/2006/relationships" r:id="rId18"/>
        </xdr:cNvPr>
        <xdr:cNvSpPr/>
      </xdr:nvSpPr>
      <xdr:spPr bwMode="auto">
        <a:xfrm>
          <a:off x="7372350" y="4648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14 days</a:t>
          </a:r>
        </a:p>
      </xdr:txBody>
    </xdr:sp>
    <xdr:clientData/>
  </xdr:twoCellAnchor>
  <xdr:twoCellAnchor>
    <xdr:from>
      <xdr:col>23</xdr:col>
      <xdr:colOff>9525</xdr:colOff>
      <xdr:row>26</xdr:row>
      <xdr:rowOff>0</xdr:rowOff>
    </xdr:from>
    <xdr:to>
      <xdr:col>23</xdr:col>
      <xdr:colOff>495300</xdr:colOff>
      <xdr:row>27</xdr:row>
      <xdr:rowOff>0</xdr:rowOff>
    </xdr:to>
    <xdr:sp macro="" textlink="">
      <xdr:nvSpPr>
        <xdr:cNvPr id="84" name="Rounded Rectangle 83">
          <a:hlinkClick xmlns:r="http://schemas.openxmlformats.org/officeDocument/2006/relationships" r:id="rId18"/>
        </xdr:cNvPr>
        <xdr:cNvSpPr/>
      </xdr:nvSpPr>
      <xdr:spPr bwMode="auto">
        <a:xfrm>
          <a:off x="8077200" y="4648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12 days</a:t>
          </a:r>
        </a:p>
      </xdr:txBody>
    </xdr:sp>
    <xdr:clientData/>
  </xdr:twoCellAnchor>
  <xdr:twoCellAnchor>
    <xdr:from>
      <xdr:col>25</xdr:col>
      <xdr:colOff>9525</xdr:colOff>
      <xdr:row>26</xdr:row>
      <xdr:rowOff>0</xdr:rowOff>
    </xdr:from>
    <xdr:to>
      <xdr:col>25</xdr:col>
      <xdr:colOff>495300</xdr:colOff>
      <xdr:row>27</xdr:row>
      <xdr:rowOff>0</xdr:rowOff>
    </xdr:to>
    <xdr:sp macro="" textlink="">
      <xdr:nvSpPr>
        <xdr:cNvPr id="85" name="Rounded Rectangle 84">
          <a:hlinkClick xmlns:r="http://schemas.openxmlformats.org/officeDocument/2006/relationships" r:id="rId18"/>
        </xdr:cNvPr>
        <xdr:cNvSpPr/>
      </xdr:nvSpPr>
      <xdr:spPr bwMode="auto">
        <a:xfrm>
          <a:off x="8782050" y="4648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10 days</a:t>
          </a:r>
        </a:p>
      </xdr:txBody>
    </xdr:sp>
    <xdr:clientData/>
  </xdr:twoCellAnchor>
  <xdr:twoCellAnchor>
    <xdr:from>
      <xdr:col>23</xdr:col>
      <xdr:colOff>9525</xdr:colOff>
      <xdr:row>34</xdr:row>
      <xdr:rowOff>0</xdr:rowOff>
    </xdr:from>
    <xdr:to>
      <xdr:col>23</xdr:col>
      <xdr:colOff>495300</xdr:colOff>
      <xdr:row>35</xdr:row>
      <xdr:rowOff>0</xdr:rowOff>
    </xdr:to>
    <xdr:sp macro="" textlink="">
      <xdr:nvSpPr>
        <xdr:cNvPr id="88" name="Rounded Rectangle 87">
          <a:hlinkClick xmlns:r="http://schemas.openxmlformats.org/officeDocument/2006/relationships" r:id="rId19"/>
        </xdr:cNvPr>
        <xdr:cNvSpPr/>
      </xdr:nvSpPr>
      <xdr:spPr bwMode="auto">
        <a:xfrm>
          <a:off x="80772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26</xdr:col>
      <xdr:colOff>190500</xdr:colOff>
      <xdr:row>34</xdr:row>
      <xdr:rowOff>0</xdr:rowOff>
    </xdr:from>
    <xdr:to>
      <xdr:col>27</xdr:col>
      <xdr:colOff>476250</xdr:colOff>
      <xdr:row>35</xdr:row>
      <xdr:rowOff>0</xdr:rowOff>
    </xdr:to>
    <xdr:sp macro="" textlink="">
      <xdr:nvSpPr>
        <xdr:cNvPr id="89" name="Rounded Rectangle 88">
          <a:hlinkClick xmlns:r="http://schemas.openxmlformats.org/officeDocument/2006/relationships" r:id="rId20"/>
        </xdr:cNvPr>
        <xdr:cNvSpPr/>
      </xdr:nvSpPr>
      <xdr:spPr bwMode="auto">
        <a:xfrm>
          <a:off x="11087100" y="68961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21</xdr:col>
      <xdr:colOff>9525</xdr:colOff>
      <xdr:row>39</xdr:row>
      <xdr:rowOff>0</xdr:rowOff>
    </xdr:from>
    <xdr:to>
      <xdr:col>21</xdr:col>
      <xdr:colOff>495300</xdr:colOff>
      <xdr:row>40</xdr:row>
      <xdr:rowOff>0</xdr:rowOff>
    </xdr:to>
    <xdr:sp macro="" textlink="">
      <xdr:nvSpPr>
        <xdr:cNvPr id="91" name="Rounded Rectangle 90">
          <a:hlinkClick xmlns:r="http://schemas.openxmlformats.org/officeDocument/2006/relationships" r:id="rId21"/>
        </xdr:cNvPr>
        <xdr:cNvSpPr/>
      </xdr:nvSpPr>
      <xdr:spPr bwMode="auto">
        <a:xfrm>
          <a:off x="737235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23</xdr:col>
      <xdr:colOff>9525</xdr:colOff>
      <xdr:row>39</xdr:row>
      <xdr:rowOff>0</xdr:rowOff>
    </xdr:from>
    <xdr:to>
      <xdr:col>23</xdr:col>
      <xdr:colOff>495300</xdr:colOff>
      <xdr:row>40</xdr:row>
      <xdr:rowOff>0</xdr:rowOff>
    </xdr:to>
    <xdr:sp macro="" textlink="">
      <xdr:nvSpPr>
        <xdr:cNvPr id="92" name="Rounded Rectangle 91">
          <a:hlinkClick xmlns:r="http://schemas.openxmlformats.org/officeDocument/2006/relationships" r:id="rId22"/>
        </xdr:cNvPr>
        <xdr:cNvSpPr/>
      </xdr:nvSpPr>
      <xdr:spPr bwMode="auto">
        <a:xfrm>
          <a:off x="80772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23</xdr:col>
      <xdr:colOff>9525</xdr:colOff>
      <xdr:row>45</xdr:row>
      <xdr:rowOff>0</xdr:rowOff>
    </xdr:from>
    <xdr:to>
      <xdr:col>23</xdr:col>
      <xdr:colOff>495300</xdr:colOff>
      <xdr:row>46</xdr:row>
      <xdr:rowOff>0</xdr:rowOff>
    </xdr:to>
    <xdr:sp macro="" textlink="">
      <xdr:nvSpPr>
        <xdr:cNvPr id="98" name="Rounded Rectangle 97">
          <a:hlinkClick xmlns:r="http://schemas.openxmlformats.org/officeDocument/2006/relationships" r:id="rId23"/>
        </xdr:cNvPr>
        <xdr:cNvSpPr/>
      </xdr:nvSpPr>
      <xdr:spPr bwMode="auto">
        <a:xfrm>
          <a:off x="8077200" y="6248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08 days</a:t>
          </a:r>
        </a:p>
      </xdr:txBody>
    </xdr:sp>
    <xdr:clientData/>
  </xdr:twoCellAnchor>
  <xdr:twoCellAnchor>
    <xdr:from>
      <xdr:col>23</xdr:col>
      <xdr:colOff>9525</xdr:colOff>
      <xdr:row>47</xdr:row>
      <xdr:rowOff>0</xdr:rowOff>
    </xdr:from>
    <xdr:to>
      <xdr:col>23</xdr:col>
      <xdr:colOff>495300</xdr:colOff>
      <xdr:row>48</xdr:row>
      <xdr:rowOff>0</xdr:rowOff>
    </xdr:to>
    <xdr:sp macro="" textlink="">
      <xdr:nvSpPr>
        <xdr:cNvPr id="101" name="Rounded Rectangle 100">
          <a:hlinkClick xmlns:r="http://schemas.openxmlformats.org/officeDocument/2006/relationships" r:id="rId24"/>
        </xdr:cNvPr>
        <xdr:cNvSpPr/>
      </xdr:nvSpPr>
      <xdr:spPr bwMode="auto">
        <a:xfrm>
          <a:off x="8077200" y="6248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08 days</a:t>
          </a:r>
        </a:p>
      </xdr:txBody>
    </xdr:sp>
    <xdr:clientData/>
  </xdr:twoCellAnchor>
  <xdr:twoCellAnchor>
    <xdr:from>
      <xdr:col>23</xdr:col>
      <xdr:colOff>9525</xdr:colOff>
      <xdr:row>49</xdr:row>
      <xdr:rowOff>0</xdr:rowOff>
    </xdr:from>
    <xdr:to>
      <xdr:col>23</xdr:col>
      <xdr:colOff>495300</xdr:colOff>
      <xdr:row>50</xdr:row>
      <xdr:rowOff>0</xdr:rowOff>
    </xdr:to>
    <xdr:sp macro="" textlink="">
      <xdr:nvSpPr>
        <xdr:cNvPr id="104" name="Rounded Rectangle 103">
          <a:hlinkClick xmlns:r="http://schemas.openxmlformats.org/officeDocument/2006/relationships" r:id="rId25"/>
        </xdr:cNvPr>
        <xdr:cNvSpPr/>
      </xdr:nvSpPr>
      <xdr:spPr bwMode="auto">
        <a:xfrm>
          <a:off x="8077200" y="6248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08 days</a:t>
          </a:r>
        </a:p>
      </xdr:txBody>
    </xdr:sp>
    <xdr:clientData/>
  </xdr:twoCellAnchor>
  <xdr:twoCellAnchor>
    <xdr:from>
      <xdr:col>23</xdr:col>
      <xdr:colOff>9525</xdr:colOff>
      <xdr:row>51</xdr:row>
      <xdr:rowOff>0</xdr:rowOff>
    </xdr:from>
    <xdr:to>
      <xdr:col>23</xdr:col>
      <xdr:colOff>495300</xdr:colOff>
      <xdr:row>52</xdr:row>
      <xdr:rowOff>0</xdr:rowOff>
    </xdr:to>
    <xdr:sp macro="" textlink="">
      <xdr:nvSpPr>
        <xdr:cNvPr id="107" name="Rounded Rectangle 106">
          <a:hlinkClick xmlns:r="http://schemas.openxmlformats.org/officeDocument/2006/relationships" r:id="rId26"/>
        </xdr:cNvPr>
        <xdr:cNvSpPr/>
      </xdr:nvSpPr>
      <xdr:spPr bwMode="auto">
        <a:xfrm>
          <a:off x="8077200" y="6248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08 days</a:t>
          </a:r>
        </a:p>
      </xdr:txBody>
    </xdr:sp>
    <xdr:clientData/>
  </xdr:twoCellAnchor>
  <xdr:twoCellAnchor>
    <xdr:from>
      <xdr:col>19</xdr:col>
      <xdr:colOff>9525</xdr:colOff>
      <xdr:row>53</xdr:row>
      <xdr:rowOff>0</xdr:rowOff>
    </xdr:from>
    <xdr:to>
      <xdr:col>19</xdr:col>
      <xdr:colOff>495300</xdr:colOff>
      <xdr:row>54</xdr:row>
      <xdr:rowOff>0</xdr:rowOff>
    </xdr:to>
    <xdr:sp macro="" textlink="">
      <xdr:nvSpPr>
        <xdr:cNvPr id="109" name="Rounded Rectangle 108">
          <a:hlinkClick xmlns:r="http://schemas.openxmlformats.org/officeDocument/2006/relationships" r:id="rId27"/>
        </xdr:cNvPr>
        <xdr:cNvSpPr/>
      </xdr:nvSpPr>
      <xdr:spPr bwMode="auto">
        <a:xfrm>
          <a:off x="66675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12 days</a:t>
          </a:r>
        </a:p>
      </xdr:txBody>
    </xdr:sp>
    <xdr:clientData/>
  </xdr:twoCellAnchor>
  <xdr:twoCellAnchor>
    <xdr:from>
      <xdr:col>21</xdr:col>
      <xdr:colOff>9525</xdr:colOff>
      <xdr:row>53</xdr:row>
      <xdr:rowOff>0</xdr:rowOff>
    </xdr:from>
    <xdr:to>
      <xdr:col>21</xdr:col>
      <xdr:colOff>495300</xdr:colOff>
      <xdr:row>54</xdr:row>
      <xdr:rowOff>0</xdr:rowOff>
    </xdr:to>
    <xdr:sp macro="" textlink="">
      <xdr:nvSpPr>
        <xdr:cNvPr id="110" name="Rounded Rectangle 109">
          <a:hlinkClick xmlns:r="http://schemas.openxmlformats.org/officeDocument/2006/relationships" r:id="rId27"/>
        </xdr:cNvPr>
        <xdr:cNvSpPr/>
      </xdr:nvSpPr>
      <xdr:spPr bwMode="auto">
        <a:xfrm>
          <a:off x="737235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17 days</a:t>
          </a:r>
        </a:p>
      </xdr:txBody>
    </xdr:sp>
    <xdr:clientData/>
  </xdr:twoCellAnchor>
  <xdr:twoCellAnchor>
    <xdr:from>
      <xdr:col>23</xdr:col>
      <xdr:colOff>9525</xdr:colOff>
      <xdr:row>53</xdr:row>
      <xdr:rowOff>0</xdr:rowOff>
    </xdr:from>
    <xdr:to>
      <xdr:col>23</xdr:col>
      <xdr:colOff>495300</xdr:colOff>
      <xdr:row>54</xdr:row>
      <xdr:rowOff>0</xdr:rowOff>
    </xdr:to>
    <xdr:sp macro="" textlink="">
      <xdr:nvSpPr>
        <xdr:cNvPr id="111" name="Rounded Rectangle 110">
          <a:hlinkClick xmlns:r="http://schemas.openxmlformats.org/officeDocument/2006/relationships" r:id="rId27"/>
        </xdr:cNvPr>
        <xdr:cNvSpPr/>
      </xdr:nvSpPr>
      <xdr:spPr bwMode="auto">
        <a:xfrm>
          <a:off x="80772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14 days</a:t>
          </a:r>
        </a:p>
      </xdr:txBody>
    </xdr:sp>
    <xdr:clientData/>
  </xdr:twoCellAnchor>
  <xdr:twoCellAnchor>
    <xdr:from>
      <xdr:col>21</xdr:col>
      <xdr:colOff>9525</xdr:colOff>
      <xdr:row>56</xdr:row>
      <xdr:rowOff>0</xdr:rowOff>
    </xdr:from>
    <xdr:to>
      <xdr:col>21</xdr:col>
      <xdr:colOff>495300</xdr:colOff>
      <xdr:row>57</xdr:row>
      <xdr:rowOff>0</xdr:rowOff>
    </xdr:to>
    <xdr:sp macro="" textlink="">
      <xdr:nvSpPr>
        <xdr:cNvPr id="113" name="Rounded Rectangle 112">
          <a:hlinkClick xmlns:r="http://schemas.openxmlformats.org/officeDocument/2006/relationships" r:id="rId28"/>
        </xdr:cNvPr>
        <xdr:cNvSpPr/>
      </xdr:nvSpPr>
      <xdr:spPr bwMode="auto">
        <a:xfrm>
          <a:off x="7372350" y="10515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>
    <xdr:from>
      <xdr:col>23</xdr:col>
      <xdr:colOff>9525</xdr:colOff>
      <xdr:row>56</xdr:row>
      <xdr:rowOff>0</xdr:rowOff>
    </xdr:from>
    <xdr:to>
      <xdr:col>23</xdr:col>
      <xdr:colOff>495300</xdr:colOff>
      <xdr:row>57</xdr:row>
      <xdr:rowOff>0</xdr:rowOff>
    </xdr:to>
    <xdr:sp macro="" textlink="">
      <xdr:nvSpPr>
        <xdr:cNvPr id="114" name="Rounded Rectangle 113">
          <a:hlinkClick xmlns:r="http://schemas.openxmlformats.org/officeDocument/2006/relationships" r:id="rId29"/>
        </xdr:cNvPr>
        <xdr:cNvSpPr/>
      </xdr:nvSpPr>
      <xdr:spPr bwMode="auto">
        <a:xfrm>
          <a:off x="8077200" y="10515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>
    <xdr:from>
      <xdr:col>25</xdr:col>
      <xdr:colOff>9525</xdr:colOff>
      <xdr:row>56</xdr:row>
      <xdr:rowOff>0</xdr:rowOff>
    </xdr:from>
    <xdr:to>
      <xdr:col>25</xdr:col>
      <xdr:colOff>495300</xdr:colOff>
      <xdr:row>57</xdr:row>
      <xdr:rowOff>0</xdr:rowOff>
    </xdr:to>
    <xdr:sp macro="" textlink="">
      <xdr:nvSpPr>
        <xdr:cNvPr id="115" name="Rounded Rectangle 114">
          <a:hlinkClick xmlns:r="http://schemas.openxmlformats.org/officeDocument/2006/relationships" r:id="rId30"/>
        </xdr:cNvPr>
        <xdr:cNvSpPr/>
      </xdr:nvSpPr>
      <xdr:spPr bwMode="auto">
        <a:xfrm>
          <a:off x="8782050" y="10515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>
    <xdr:from>
      <xdr:col>15</xdr:col>
      <xdr:colOff>9525</xdr:colOff>
      <xdr:row>58</xdr:row>
      <xdr:rowOff>0</xdr:rowOff>
    </xdr:from>
    <xdr:to>
      <xdr:col>15</xdr:col>
      <xdr:colOff>495300</xdr:colOff>
      <xdr:row>59</xdr:row>
      <xdr:rowOff>0</xdr:rowOff>
    </xdr:to>
    <xdr:sp macro="" textlink="">
      <xdr:nvSpPr>
        <xdr:cNvPr id="116" name="Rounded Rectangle 115">
          <a:hlinkClick xmlns:r="http://schemas.openxmlformats.org/officeDocument/2006/relationships" r:id="rId31"/>
        </xdr:cNvPr>
        <xdr:cNvSpPr/>
      </xdr:nvSpPr>
      <xdr:spPr bwMode="auto">
        <a:xfrm>
          <a:off x="5257800" y="1981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>
    <xdr:from>
      <xdr:col>21</xdr:col>
      <xdr:colOff>9525</xdr:colOff>
      <xdr:row>58</xdr:row>
      <xdr:rowOff>0</xdr:rowOff>
    </xdr:from>
    <xdr:to>
      <xdr:col>21</xdr:col>
      <xdr:colOff>495300</xdr:colOff>
      <xdr:row>59</xdr:row>
      <xdr:rowOff>0</xdr:rowOff>
    </xdr:to>
    <xdr:sp macro="" textlink="">
      <xdr:nvSpPr>
        <xdr:cNvPr id="119" name="Rounded Rectangle 118">
          <a:hlinkClick xmlns:r="http://schemas.openxmlformats.org/officeDocument/2006/relationships" r:id="rId32"/>
        </xdr:cNvPr>
        <xdr:cNvSpPr/>
      </xdr:nvSpPr>
      <xdr:spPr bwMode="auto">
        <a:xfrm>
          <a:off x="7372350" y="1981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>
    <xdr:from>
      <xdr:col>23</xdr:col>
      <xdr:colOff>9525</xdr:colOff>
      <xdr:row>58</xdr:row>
      <xdr:rowOff>0</xdr:rowOff>
    </xdr:from>
    <xdr:to>
      <xdr:col>23</xdr:col>
      <xdr:colOff>495300</xdr:colOff>
      <xdr:row>59</xdr:row>
      <xdr:rowOff>0</xdr:rowOff>
    </xdr:to>
    <xdr:sp macro="" textlink="">
      <xdr:nvSpPr>
        <xdr:cNvPr id="120" name="Rounded Rectangle 119">
          <a:hlinkClick xmlns:r="http://schemas.openxmlformats.org/officeDocument/2006/relationships" r:id="rId33"/>
        </xdr:cNvPr>
        <xdr:cNvSpPr/>
      </xdr:nvSpPr>
      <xdr:spPr bwMode="auto">
        <a:xfrm>
          <a:off x="8077200" y="1981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>
    <xdr:from>
      <xdr:col>25</xdr:col>
      <xdr:colOff>9525</xdr:colOff>
      <xdr:row>58</xdr:row>
      <xdr:rowOff>0</xdr:rowOff>
    </xdr:from>
    <xdr:to>
      <xdr:col>25</xdr:col>
      <xdr:colOff>495300</xdr:colOff>
      <xdr:row>59</xdr:row>
      <xdr:rowOff>0</xdr:rowOff>
    </xdr:to>
    <xdr:sp macro="" textlink="">
      <xdr:nvSpPr>
        <xdr:cNvPr id="121" name="Rounded Rectangle 120">
          <a:hlinkClick xmlns:r="http://schemas.openxmlformats.org/officeDocument/2006/relationships" r:id="rId34"/>
        </xdr:cNvPr>
        <xdr:cNvSpPr/>
      </xdr:nvSpPr>
      <xdr:spPr bwMode="auto">
        <a:xfrm>
          <a:off x="8782050" y="19812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>
    <xdr:from>
      <xdr:col>21</xdr:col>
      <xdr:colOff>9525</xdr:colOff>
      <xdr:row>60</xdr:row>
      <xdr:rowOff>0</xdr:rowOff>
    </xdr:from>
    <xdr:to>
      <xdr:col>21</xdr:col>
      <xdr:colOff>495300</xdr:colOff>
      <xdr:row>61</xdr:row>
      <xdr:rowOff>0</xdr:rowOff>
    </xdr:to>
    <xdr:sp macro="" textlink="">
      <xdr:nvSpPr>
        <xdr:cNvPr id="124" name="Rounded Rectangle 123"/>
        <xdr:cNvSpPr/>
      </xdr:nvSpPr>
      <xdr:spPr bwMode="auto">
        <a:xfrm>
          <a:off x="7372350" y="11582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THU</a:t>
          </a:r>
        </a:p>
      </xdr:txBody>
    </xdr:sp>
    <xdr:clientData/>
  </xdr:twoCellAnchor>
  <xdr:twoCellAnchor>
    <xdr:from>
      <xdr:col>23</xdr:col>
      <xdr:colOff>9525</xdr:colOff>
      <xdr:row>60</xdr:row>
      <xdr:rowOff>0</xdr:rowOff>
    </xdr:from>
    <xdr:to>
      <xdr:col>23</xdr:col>
      <xdr:colOff>495300</xdr:colOff>
      <xdr:row>61</xdr:row>
      <xdr:rowOff>0</xdr:rowOff>
    </xdr:to>
    <xdr:sp macro="" textlink="">
      <xdr:nvSpPr>
        <xdr:cNvPr id="125" name="Rounded Rectangle 124"/>
        <xdr:cNvSpPr/>
      </xdr:nvSpPr>
      <xdr:spPr bwMode="auto">
        <a:xfrm>
          <a:off x="8077200" y="11582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FRI</a:t>
          </a:r>
        </a:p>
      </xdr:txBody>
    </xdr:sp>
    <xdr:clientData/>
  </xdr:twoCellAnchor>
  <xdr:twoCellAnchor>
    <xdr:from>
      <xdr:col>25</xdr:col>
      <xdr:colOff>9525</xdr:colOff>
      <xdr:row>60</xdr:row>
      <xdr:rowOff>0</xdr:rowOff>
    </xdr:from>
    <xdr:to>
      <xdr:col>25</xdr:col>
      <xdr:colOff>495300</xdr:colOff>
      <xdr:row>61</xdr:row>
      <xdr:rowOff>0</xdr:rowOff>
    </xdr:to>
    <xdr:sp macro="" textlink="">
      <xdr:nvSpPr>
        <xdr:cNvPr id="126" name="Rounded Rectangle 125"/>
        <xdr:cNvSpPr/>
      </xdr:nvSpPr>
      <xdr:spPr bwMode="auto">
        <a:xfrm>
          <a:off x="8782050" y="11582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SAT</a:t>
          </a:r>
        </a:p>
      </xdr:txBody>
    </xdr:sp>
    <xdr:clientData/>
  </xdr:twoCellAnchor>
  <xdr:twoCellAnchor>
    <xdr:from>
      <xdr:col>15</xdr:col>
      <xdr:colOff>9525</xdr:colOff>
      <xdr:row>63</xdr:row>
      <xdr:rowOff>0</xdr:rowOff>
    </xdr:from>
    <xdr:to>
      <xdr:col>15</xdr:col>
      <xdr:colOff>495300</xdr:colOff>
      <xdr:row>64</xdr:row>
      <xdr:rowOff>0</xdr:rowOff>
    </xdr:to>
    <xdr:sp macro="" textlink="">
      <xdr:nvSpPr>
        <xdr:cNvPr id="127" name="Rounded Rectangle 126">
          <a:hlinkClick xmlns:r="http://schemas.openxmlformats.org/officeDocument/2006/relationships" r:id="rId35"/>
        </xdr:cNvPr>
        <xdr:cNvSpPr/>
      </xdr:nvSpPr>
      <xdr:spPr bwMode="auto">
        <a:xfrm>
          <a:off x="5257800" y="11582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05 days</a:t>
          </a:r>
        </a:p>
      </xdr:txBody>
    </xdr:sp>
    <xdr:clientData/>
  </xdr:twoCellAnchor>
  <xdr:twoCellAnchor>
    <xdr:from>
      <xdr:col>23</xdr:col>
      <xdr:colOff>9525</xdr:colOff>
      <xdr:row>65</xdr:row>
      <xdr:rowOff>0</xdr:rowOff>
    </xdr:from>
    <xdr:to>
      <xdr:col>23</xdr:col>
      <xdr:colOff>495300</xdr:colOff>
      <xdr:row>66</xdr:row>
      <xdr:rowOff>0</xdr:rowOff>
    </xdr:to>
    <xdr:sp macro="" textlink="">
      <xdr:nvSpPr>
        <xdr:cNvPr id="129" name="Rounded Rectangle 128"/>
        <xdr:cNvSpPr/>
      </xdr:nvSpPr>
      <xdr:spPr bwMode="auto">
        <a:xfrm>
          <a:off x="8077200" y="6248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FRI</a:t>
          </a:r>
        </a:p>
      </xdr:txBody>
    </xdr:sp>
    <xdr:clientData/>
  </xdr:twoCellAnchor>
  <xdr:twoCellAnchor>
    <xdr:from>
      <xdr:col>19</xdr:col>
      <xdr:colOff>9525</xdr:colOff>
      <xdr:row>68</xdr:row>
      <xdr:rowOff>0</xdr:rowOff>
    </xdr:from>
    <xdr:to>
      <xdr:col>19</xdr:col>
      <xdr:colOff>495300</xdr:colOff>
      <xdr:row>69</xdr:row>
      <xdr:rowOff>0</xdr:rowOff>
    </xdr:to>
    <xdr:sp macro="" textlink="">
      <xdr:nvSpPr>
        <xdr:cNvPr id="131" name="Rounded Rectangle 130"/>
        <xdr:cNvSpPr/>
      </xdr:nvSpPr>
      <xdr:spPr bwMode="auto">
        <a:xfrm>
          <a:off x="66675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WED</a:t>
          </a:r>
        </a:p>
      </xdr:txBody>
    </xdr:sp>
    <xdr:clientData/>
  </xdr:twoCellAnchor>
  <xdr:twoCellAnchor>
    <xdr:from>
      <xdr:col>21</xdr:col>
      <xdr:colOff>9525</xdr:colOff>
      <xdr:row>68</xdr:row>
      <xdr:rowOff>0</xdr:rowOff>
    </xdr:from>
    <xdr:to>
      <xdr:col>21</xdr:col>
      <xdr:colOff>495300</xdr:colOff>
      <xdr:row>69</xdr:row>
      <xdr:rowOff>0</xdr:rowOff>
    </xdr:to>
    <xdr:sp macro="" textlink="">
      <xdr:nvSpPr>
        <xdr:cNvPr id="132" name="Rounded Rectangle 131"/>
        <xdr:cNvSpPr/>
      </xdr:nvSpPr>
      <xdr:spPr bwMode="auto">
        <a:xfrm>
          <a:off x="737235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THU</a:t>
          </a:r>
        </a:p>
      </xdr:txBody>
    </xdr:sp>
    <xdr:clientData/>
  </xdr:twoCellAnchor>
  <xdr:twoCellAnchor>
    <xdr:from>
      <xdr:col>23</xdr:col>
      <xdr:colOff>9525</xdr:colOff>
      <xdr:row>68</xdr:row>
      <xdr:rowOff>0</xdr:rowOff>
    </xdr:from>
    <xdr:to>
      <xdr:col>23</xdr:col>
      <xdr:colOff>495300</xdr:colOff>
      <xdr:row>69</xdr:row>
      <xdr:rowOff>0</xdr:rowOff>
    </xdr:to>
    <xdr:sp macro="" textlink="">
      <xdr:nvSpPr>
        <xdr:cNvPr id="133" name="Rounded Rectangle 132"/>
        <xdr:cNvSpPr/>
      </xdr:nvSpPr>
      <xdr:spPr bwMode="auto">
        <a:xfrm>
          <a:off x="80772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FRI</a:t>
          </a:r>
        </a:p>
      </xdr:txBody>
    </xdr:sp>
    <xdr:clientData/>
  </xdr:twoCellAnchor>
  <xdr:twoCellAnchor>
    <xdr:from>
      <xdr:col>25</xdr:col>
      <xdr:colOff>9525</xdr:colOff>
      <xdr:row>68</xdr:row>
      <xdr:rowOff>0</xdr:rowOff>
    </xdr:from>
    <xdr:to>
      <xdr:col>25</xdr:col>
      <xdr:colOff>495300</xdr:colOff>
      <xdr:row>69</xdr:row>
      <xdr:rowOff>0</xdr:rowOff>
    </xdr:to>
    <xdr:sp macro="" textlink="">
      <xdr:nvSpPr>
        <xdr:cNvPr id="134" name="Rounded Rectangle 133"/>
        <xdr:cNvSpPr/>
      </xdr:nvSpPr>
      <xdr:spPr bwMode="auto">
        <a:xfrm>
          <a:off x="878205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SAT</a:t>
          </a:r>
        </a:p>
      </xdr:txBody>
    </xdr:sp>
    <xdr:clientData/>
  </xdr:twoCellAnchor>
  <xdr:twoCellAnchor>
    <xdr:from>
      <xdr:col>19</xdr:col>
      <xdr:colOff>9525</xdr:colOff>
      <xdr:row>70</xdr:row>
      <xdr:rowOff>0</xdr:rowOff>
    </xdr:from>
    <xdr:to>
      <xdr:col>19</xdr:col>
      <xdr:colOff>495300</xdr:colOff>
      <xdr:row>71</xdr:row>
      <xdr:rowOff>0</xdr:rowOff>
    </xdr:to>
    <xdr:sp macro="" textlink="">
      <xdr:nvSpPr>
        <xdr:cNvPr id="135" name="Rounded Rectangle 134"/>
        <xdr:cNvSpPr/>
      </xdr:nvSpPr>
      <xdr:spPr bwMode="auto">
        <a:xfrm>
          <a:off x="66675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WED</a:t>
          </a:r>
        </a:p>
      </xdr:txBody>
    </xdr:sp>
    <xdr:clientData/>
  </xdr:twoCellAnchor>
  <xdr:twoCellAnchor>
    <xdr:from>
      <xdr:col>21</xdr:col>
      <xdr:colOff>9525</xdr:colOff>
      <xdr:row>70</xdr:row>
      <xdr:rowOff>0</xdr:rowOff>
    </xdr:from>
    <xdr:to>
      <xdr:col>21</xdr:col>
      <xdr:colOff>495300</xdr:colOff>
      <xdr:row>71</xdr:row>
      <xdr:rowOff>0</xdr:rowOff>
    </xdr:to>
    <xdr:sp macro="" textlink="">
      <xdr:nvSpPr>
        <xdr:cNvPr id="136" name="Rounded Rectangle 135"/>
        <xdr:cNvSpPr/>
      </xdr:nvSpPr>
      <xdr:spPr bwMode="auto">
        <a:xfrm>
          <a:off x="737235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THU</a:t>
          </a:r>
        </a:p>
      </xdr:txBody>
    </xdr:sp>
    <xdr:clientData/>
  </xdr:twoCellAnchor>
  <xdr:twoCellAnchor>
    <xdr:from>
      <xdr:col>23</xdr:col>
      <xdr:colOff>9525</xdr:colOff>
      <xdr:row>70</xdr:row>
      <xdr:rowOff>0</xdr:rowOff>
    </xdr:from>
    <xdr:to>
      <xdr:col>23</xdr:col>
      <xdr:colOff>495300</xdr:colOff>
      <xdr:row>71</xdr:row>
      <xdr:rowOff>0</xdr:rowOff>
    </xdr:to>
    <xdr:sp macro="" textlink="">
      <xdr:nvSpPr>
        <xdr:cNvPr id="137" name="Rounded Rectangle 136"/>
        <xdr:cNvSpPr/>
      </xdr:nvSpPr>
      <xdr:spPr bwMode="auto">
        <a:xfrm>
          <a:off x="80772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FRI</a:t>
          </a:r>
        </a:p>
      </xdr:txBody>
    </xdr:sp>
    <xdr:clientData/>
  </xdr:twoCellAnchor>
  <xdr:twoCellAnchor>
    <xdr:from>
      <xdr:col>25</xdr:col>
      <xdr:colOff>9525</xdr:colOff>
      <xdr:row>70</xdr:row>
      <xdr:rowOff>0</xdr:rowOff>
    </xdr:from>
    <xdr:to>
      <xdr:col>25</xdr:col>
      <xdr:colOff>495300</xdr:colOff>
      <xdr:row>71</xdr:row>
      <xdr:rowOff>0</xdr:rowOff>
    </xdr:to>
    <xdr:sp macro="" textlink="">
      <xdr:nvSpPr>
        <xdr:cNvPr id="138" name="Rounded Rectangle 137"/>
        <xdr:cNvSpPr/>
      </xdr:nvSpPr>
      <xdr:spPr bwMode="auto">
        <a:xfrm>
          <a:off x="878205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SAT</a:t>
          </a:r>
        </a:p>
      </xdr:txBody>
    </xdr:sp>
    <xdr:clientData/>
  </xdr:twoCellAnchor>
  <xdr:twoCellAnchor>
    <xdr:from>
      <xdr:col>23</xdr:col>
      <xdr:colOff>9525</xdr:colOff>
      <xdr:row>15</xdr:row>
      <xdr:rowOff>0</xdr:rowOff>
    </xdr:from>
    <xdr:to>
      <xdr:col>23</xdr:col>
      <xdr:colOff>495300</xdr:colOff>
      <xdr:row>16</xdr:row>
      <xdr:rowOff>0</xdr:rowOff>
    </xdr:to>
    <xdr:sp macro="" textlink="">
      <xdr:nvSpPr>
        <xdr:cNvPr id="139" name="Rounded Rectangle 138">
          <a:hlinkClick xmlns:r="http://schemas.openxmlformats.org/officeDocument/2006/relationships" r:id="rId36"/>
        </xdr:cNvPr>
        <xdr:cNvSpPr/>
      </xdr:nvSpPr>
      <xdr:spPr bwMode="auto">
        <a:xfrm>
          <a:off x="807720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09 days</a:t>
          </a:r>
        </a:p>
      </xdr:txBody>
    </xdr:sp>
    <xdr:clientData/>
  </xdr:twoCellAnchor>
  <xdr:twoCellAnchor>
    <xdr:from>
      <xdr:col>25</xdr:col>
      <xdr:colOff>9525</xdr:colOff>
      <xdr:row>15</xdr:row>
      <xdr:rowOff>0</xdr:rowOff>
    </xdr:from>
    <xdr:to>
      <xdr:col>25</xdr:col>
      <xdr:colOff>495300</xdr:colOff>
      <xdr:row>16</xdr:row>
      <xdr:rowOff>0</xdr:rowOff>
    </xdr:to>
    <xdr:sp macro="" textlink="">
      <xdr:nvSpPr>
        <xdr:cNvPr id="140" name="Rounded Rectangle 139">
          <a:hlinkClick xmlns:r="http://schemas.openxmlformats.org/officeDocument/2006/relationships" r:id="rId37"/>
        </xdr:cNvPr>
        <xdr:cNvSpPr/>
      </xdr:nvSpPr>
      <xdr:spPr bwMode="auto">
        <a:xfrm>
          <a:off x="8782050" y="2514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05 days</a:t>
          </a:r>
        </a:p>
      </xdr:txBody>
    </xdr:sp>
    <xdr:clientData/>
  </xdr:twoCellAnchor>
  <xdr:twoCellAnchor editAs="oneCell">
    <xdr:from>
      <xdr:col>0</xdr:col>
      <xdr:colOff>0</xdr:colOff>
      <xdr:row>33</xdr:row>
      <xdr:rowOff>257175</xdr:rowOff>
    </xdr:from>
    <xdr:to>
      <xdr:col>3</xdr:col>
      <xdr:colOff>304800</xdr:colOff>
      <xdr:row>37</xdr:row>
      <xdr:rowOff>9525</xdr:rowOff>
    </xdr:to>
    <xdr:pic>
      <xdr:nvPicPr>
        <xdr:cNvPr id="21270" name="Picture 140" descr="HONGKONG FLAG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6886575"/>
          <a:ext cx="10953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9525</xdr:rowOff>
    </xdr:from>
    <xdr:to>
      <xdr:col>3</xdr:col>
      <xdr:colOff>314325</xdr:colOff>
      <xdr:row>25</xdr:row>
      <xdr:rowOff>9525</xdr:rowOff>
    </xdr:to>
    <xdr:pic>
      <xdr:nvPicPr>
        <xdr:cNvPr id="21271" name="Picture 142" descr="japan-flag 1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5038725"/>
          <a:ext cx="11049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3</xdr:col>
      <xdr:colOff>314325</xdr:colOff>
      <xdr:row>70</xdr:row>
      <xdr:rowOff>257175</xdr:rowOff>
    </xdr:to>
    <xdr:pic>
      <xdr:nvPicPr>
        <xdr:cNvPr id="21272" name="Picture 143" descr="RUSSIA-FLAG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15963900"/>
          <a:ext cx="11049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238125</xdr:rowOff>
    </xdr:from>
    <xdr:to>
      <xdr:col>3</xdr:col>
      <xdr:colOff>314325</xdr:colOff>
      <xdr:row>66</xdr:row>
      <xdr:rowOff>9525</xdr:rowOff>
    </xdr:to>
    <xdr:pic>
      <xdr:nvPicPr>
        <xdr:cNvPr id="21273" name="Picture 144" descr="INDONESIA FLAG 1.jpg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0" y="14601825"/>
          <a:ext cx="11049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9525</xdr:colOff>
      <xdr:row>17</xdr:row>
      <xdr:rowOff>0</xdr:rowOff>
    </xdr:from>
    <xdr:to>
      <xdr:col>19</xdr:col>
      <xdr:colOff>495300</xdr:colOff>
      <xdr:row>18</xdr:row>
      <xdr:rowOff>0</xdr:rowOff>
    </xdr:to>
    <xdr:sp macro="" textlink="">
      <xdr:nvSpPr>
        <xdr:cNvPr id="2" name="Rounded Rectangle 67">
          <a:hlinkClick xmlns:r="http://schemas.openxmlformats.org/officeDocument/2006/relationships" r:id="rId43"/>
        </xdr:cNvPr>
        <xdr:cNvSpPr/>
      </xdr:nvSpPr>
      <xdr:spPr bwMode="auto">
        <a:xfrm>
          <a:off x="6667500" y="3581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09 days</a:t>
          </a:r>
        </a:p>
      </xdr:txBody>
    </xdr:sp>
    <xdr:clientData/>
  </xdr:twoCellAnchor>
  <xdr:twoCellAnchor>
    <xdr:from>
      <xdr:col>21</xdr:col>
      <xdr:colOff>9525</xdr:colOff>
      <xdr:row>16</xdr:row>
      <xdr:rowOff>257175</xdr:rowOff>
    </xdr:from>
    <xdr:to>
      <xdr:col>21</xdr:col>
      <xdr:colOff>495300</xdr:colOff>
      <xdr:row>17</xdr:row>
      <xdr:rowOff>257175</xdr:rowOff>
    </xdr:to>
    <xdr:sp macro="" textlink="">
      <xdr:nvSpPr>
        <xdr:cNvPr id="3" name="Rounded Rectangle 68">
          <a:hlinkClick xmlns:r="http://schemas.openxmlformats.org/officeDocument/2006/relationships" r:id="rId44"/>
        </xdr:cNvPr>
        <xdr:cNvSpPr/>
      </xdr:nvSpPr>
      <xdr:spPr bwMode="auto">
        <a:xfrm>
          <a:off x="7372350" y="35718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12 days</a:t>
          </a:r>
        </a:p>
      </xdr:txBody>
    </xdr:sp>
    <xdr:clientData/>
  </xdr:twoCellAnchor>
  <xdr:twoCellAnchor>
    <xdr:from>
      <xdr:col>25</xdr:col>
      <xdr:colOff>9525</xdr:colOff>
      <xdr:row>17</xdr:row>
      <xdr:rowOff>0</xdr:rowOff>
    </xdr:from>
    <xdr:to>
      <xdr:col>25</xdr:col>
      <xdr:colOff>495300</xdr:colOff>
      <xdr:row>18</xdr:row>
      <xdr:rowOff>0</xdr:rowOff>
    </xdr:to>
    <xdr:sp macro="" textlink="">
      <xdr:nvSpPr>
        <xdr:cNvPr id="4" name="Rounded Rectangle 69">
          <a:hlinkClick xmlns:r="http://schemas.openxmlformats.org/officeDocument/2006/relationships" r:id="rId45"/>
        </xdr:cNvPr>
        <xdr:cNvSpPr/>
      </xdr:nvSpPr>
      <xdr:spPr bwMode="auto">
        <a:xfrm>
          <a:off x="8782050" y="3581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09 days</a:t>
          </a: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485775</xdr:colOff>
      <xdr:row>18</xdr:row>
      <xdr:rowOff>0</xdr:rowOff>
    </xdr:to>
    <xdr:sp macro="" textlink="">
      <xdr:nvSpPr>
        <xdr:cNvPr id="93" name="Rounded Rectangle 138">
          <a:hlinkClick xmlns:r="http://schemas.openxmlformats.org/officeDocument/2006/relationships" r:id="rId46"/>
        </xdr:cNvPr>
        <xdr:cNvSpPr/>
      </xdr:nvSpPr>
      <xdr:spPr bwMode="auto">
        <a:xfrm>
          <a:off x="9582150" y="40671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08 days</a:t>
          </a:r>
        </a:p>
      </xdr:txBody>
    </xdr:sp>
    <xdr:clientData/>
  </xdr:twoCellAnchor>
  <xdr:twoCellAnchor>
    <xdr:from>
      <xdr:col>23</xdr:col>
      <xdr:colOff>9525</xdr:colOff>
      <xdr:row>65</xdr:row>
      <xdr:rowOff>0</xdr:rowOff>
    </xdr:from>
    <xdr:to>
      <xdr:col>23</xdr:col>
      <xdr:colOff>495300</xdr:colOff>
      <xdr:row>66</xdr:row>
      <xdr:rowOff>0</xdr:rowOff>
    </xdr:to>
    <xdr:sp macro="" textlink="">
      <xdr:nvSpPr>
        <xdr:cNvPr id="117" name="Rounded Rectangle 116">
          <a:hlinkClick xmlns:r="http://schemas.openxmlformats.org/officeDocument/2006/relationships" r:id="rId19"/>
        </xdr:cNvPr>
        <xdr:cNvSpPr/>
      </xdr:nvSpPr>
      <xdr:spPr bwMode="auto">
        <a:xfrm>
          <a:off x="9591675" y="72675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13 days</a:t>
          </a:r>
        </a:p>
      </xdr:txBody>
    </xdr:sp>
    <xdr:clientData/>
  </xdr:twoCellAnchor>
  <xdr:twoCellAnchor>
    <xdr:from>
      <xdr:col>27</xdr:col>
      <xdr:colOff>0</xdr:colOff>
      <xdr:row>65</xdr:row>
      <xdr:rowOff>0</xdr:rowOff>
    </xdr:from>
    <xdr:to>
      <xdr:col>27</xdr:col>
      <xdr:colOff>485775</xdr:colOff>
      <xdr:row>66</xdr:row>
      <xdr:rowOff>0</xdr:rowOff>
    </xdr:to>
    <xdr:sp macro="" textlink="">
      <xdr:nvSpPr>
        <xdr:cNvPr id="141" name="Rounded Rectangle 140">
          <a:hlinkClick xmlns:r="http://schemas.openxmlformats.org/officeDocument/2006/relationships" r:id="rId47"/>
        </xdr:cNvPr>
        <xdr:cNvSpPr/>
      </xdr:nvSpPr>
      <xdr:spPr bwMode="auto">
        <a:xfrm>
          <a:off x="11096625" y="151638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13 days</a:t>
          </a:r>
        </a:p>
      </xdr:txBody>
    </xdr:sp>
    <xdr:clientData/>
  </xdr:twoCellAnchor>
  <xdr:twoCellAnchor>
    <xdr:from>
      <xdr:col>15</xdr:col>
      <xdr:colOff>9525</xdr:colOff>
      <xdr:row>60</xdr:row>
      <xdr:rowOff>0</xdr:rowOff>
    </xdr:from>
    <xdr:to>
      <xdr:col>15</xdr:col>
      <xdr:colOff>495300</xdr:colOff>
      <xdr:row>61</xdr:row>
      <xdr:rowOff>0</xdr:rowOff>
    </xdr:to>
    <xdr:sp macro="" textlink="">
      <xdr:nvSpPr>
        <xdr:cNvPr id="147" name="Rounded Rectangle 146">
          <a:hlinkClick xmlns:r="http://schemas.openxmlformats.org/officeDocument/2006/relationships" r:id="rId48"/>
        </xdr:cNvPr>
        <xdr:cNvSpPr/>
      </xdr:nvSpPr>
      <xdr:spPr bwMode="auto">
        <a:xfrm>
          <a:off x="6772275" y="136683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21</xdr:col>
      <xdr:colOff>9525</xdr:colOff>
      <xdr:row>60</xdr:row>
      <xdr:rowOff>0</xdr:rowOff>
    </xdr:from>
    <xdr:to>
      <xdr:col>21</xdr:col>
      <xdr:colOff>495300</xdr:colOff>
      <xdr:row>61</xdr:row>
      <xdr:rowOff>0</xdr:rowOff>
    </xdr:to>
    <xdr:sp macro="" textlink="">
      <xdr:nvSpPr>
        <xdr:cNvPr id="149" name="Rounded Rectangle 148">
          <a:hlinkClick xmlns:r="http://schemas.openxmlformats.org/officeDocument/2006/relationships" r:id="rId49"/>
        </xdr:cNvPr>
        <xdr:cNvSpPr/>
      </xdr:nvSpPr>
      <xdr:spPr bwMode="auto">
        <a:xfrm>
          <a:off x="8886825" y="136683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23</xdr:col>
      <xdr:colOff>9525</xdr:colOff>
      <xdr:row>60</xdr:row>
      <xdr:rowOff>0</xdr:rowOff>
    </xdr:from>
    <xdr:to>
      <xdr:col>23</xdr:col>
      <xdr:colOff>495300</xdr:colOff>
      <xdr:row>61</xdr:row>
      <xdr:rowOff>0</xdr:rowOff>
    </xdr:to>
    <xdr:sp macro="" textlink="">
      <xdr:nvSpPr>
        <xdr:cNvPr id="150" name="Rounded Rectangle 149">
          <a:hlinkClick xmlns:r="http://schemas.openxmlformats.org/officeDocument/2006/relationships" r:id="rId50"/>
        </xdr:cNvPr>
        <xdr:cNvSpPr/>
      </xdr:nvSpPr>
      <xdr:spPr bwMode="auto">
        <a:xfrm>
          <a:off x="9591675" y="136683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25</xdr:col>
      <xdr:colOff>9525</xdr:colOff>
      <xdr:row>60</xdr:row>
      <xdr:rowOff>0</xdr:rowOff>
    </xdr:from>
    <xdr:to>
      <xdr:col>25</xdr:col>
      <xdr:colOff>495300</xdr:colOff>
      <xdr:row>61</xdr:row>
      <xdr:rowOff>0</xdr:rowOff>
    </xdr:to>
    <xdr:sp macro="" textlink="">
      <xdr:nvSpPr>
        <xdr:cNvPr id="151" name="Rounded Rectangle 150">
          <a:hlinkClick xmlns:r="http://schemas.openxmlformats.org/officeDocument/2006/relationships" r:id="rId51"/>
        </xdr:cNvPr>
        <xdr:cNvSpPr/>
      </xdr:nvSpPr>
      <xdr:spPr bwMode="auto">
        <a:xfrm>
          <a:off x="10296525" y="136683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19</xdr:col>
      <xdr:colOff>9525</xdr:colOff>
      <xdr:row>68</xdr:row>
      <xdr:rowOff>0</xdr:rowOff>
    </xdr:from>
    <xdr:to>
      <xdr:col>19</xdr:col>
      <xdr:colOff>495300</xdr:colOff>
      <xdr:row>69</xdr:row>
      <xdr:rowOff>0</xdr:rowOff>
    </xdr:to>
    <xdr:sp macro="" textlink="">
      <xdr:nvSpPr>
        <xdr:cNvPr id="152" name="Rounded Rectangle 151">
          <a:hlinkClick xmlns:r="http://schemas.openxmlformats.org/officeDocument/2006/relationships" r:id="rId52"/>
        </xdr:cNvPr>
        <xdr:cNvSpPr/>
      </xdr:nvSpPr>
      <xdr:spPr bwMode="auto">
        <a:xfrm>
          <a:off x="8181975" y="19335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11 days</a:t>
          </a:r>
        </a:p>
      </xdr:txBody>
    </xdr:sp>
    <xdr:clientData/>
  </xdr:twoCellAnchor>
  <xdr:twoCellAnchor>
    <xdr:from>
      <xdr:col>21</xdr:col>
      <xdr:colOff>9525</xdr:colOff>
      <xdr:row>68</xdr:row>
      <xdr:rowOff>0</xdr:rowOff>
    </xdr:from>
    <xdr:to>
      <xdr:col>21</xdr:col>
      <xdr:colOff>495300</xdr:colOff>
      <xdr:row>69</xdr:row>
      <xdr:rowOff>0</xdr:rowOff>
    </xdr:to>
    <xdr:sp macro="" textlink="">
      <xdr:nvSpPr>
        <xdr:cNvPr id="153" name="Rounded Rectangle 152">
          <a:hlinkClick xmlns:r="http://schemas.openxmlformats.org/officeDocument/2006/relationships" r:id="rId28"/>
        </xdr:cNvPr>
        <xdr:cNvSpPr/>
      </xdr:nvSpPr>
      <xdr:spPr bwMode="auto">
        <a:xfrm>
          <a:off x="8886825" y="19335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14 days</a:t>
          </a:r>
        </a:p>
      </xdr:txBody>
    </xdr:sp>
    <xdr:clientData/>
  </xdr:twoCellAnchor>
  <xdr:twoCellAnchor>
    <xdr:from>
      <xdr:col>23</xdr:col>
      <xdr:colOff>9525</xdr:colOff>
      <xdr:row>68</xdr:row>
      <xdr:rowOff>0</xdr:rowOff>
    </xdr:from>
    <xdr:to>
      <xdr:col>23</xdr:col>
      <xdr:colOff>495300</xdr:colOff>
      <xdr:row>69</xdr:row>
      <xdr:rowOff>0</xdr:rowOff>
    </xdr:to>
    <xdr:sp macro="" textlink="">
      <xdr:nvSpPr>
        <xdr:cNvPr id="154" name="Rounded Rectangle 153">
          <a:hlinkClick xmlns:r="http://schemas.openxmlformats.org/officeDocument/2006/relationships" r:id="rId30"/>
        </xdr:cNvPr>
        <xdr:cNvSpPr/>
      </xdr:nvSpPr>
      <xdr:spPr bwMode="auto">
        <a:xfrm>
          <a:off x="9591675" y="19335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14 days</a:t>
          </a:r>
        </a:p>
      </xdr:txBody>
    </xdr:sp>
    <xdr:clientData/>
  </xdr:twoCellAnchor>
  <xdr:twoCellAnchor>
    <xdr:from>
      <xdr:col>25</xdr:col>
      <xdr:colOff>9525</xdr:colOff>
      <xdr:row>68</xdr:row>
      <xdr:rowOff>0</xdr:rowOff>
    </xdr:from>
    <xdr:to>
      <xdr:col>25</xdr:col>
      <xdr:colOff>495300</xdr:colOff>
      <xdr:row>69</xdr:row>
      <xdr:rowOff>0</xdr:rowOff>
    </xdr:to>
    <xdr:sp macro="" textlink="">
      <xdr:nvSpPr>
        <xdr:cNvPr id="155" name="Rounded Rectangle 154">
          <a:hlinkClick xmlns:r="http://schemas.openxmlformats.org/officeDocument/2006/relationships" r:id="rId53"/>
        </xdr:cNvPr>
        <xdr:cNvSpPr/>
      </xdr:nvSpPr>
      <xdr:spPr bwMode="auto">
        <a:xfrm>
          <a:off x="10296525" y="19335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10 days</a:t>
          </a:r>
        </a:p>
      </xdr:txBody>
    </xdr:sp>
    <xdr:clientData/>
  </xdr:twoCellAnchor>
  <xdr:twoCellAnchor>
    <xdr:from>
      <xdr:col>19</xdr:col>
      <xdr:colOff>9525</xdr:colOff>
      <xdr:row>70</xdr:row>
      <xdr:rowOff>0</xdr:rowOff>
    </xdr:from>
    <xdr:to>
      <xdr:col>19</xdr:col>
      <xdr:colOff>495300</xdr:colOff>
      <xdr:row>71</xdr:row>
      <xdr:rowOff>0</xdr:rowOff>
    </xdr:to>
    <xdr:sp macro="" textlink="">
      <xdr:nvSpPr>
        <xdr:cNvPr id="156" name="Rounded Rectangle 155">
          <a:hlinkClick xmlns:r="http://schemas.openxmlformats.org/officeDocument/2006/relationships" r:id="rId54"/>
        </xdr:cNvPr>
        <xdr:cNvSpPr/>
      </xdr:nvSpPr>
      <xdr:spPr bwMode="auto">
        <a:xfrm>
          <a:off x="8181975" y="19335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12 days</a:t>
          </a:r>
        </a:p>
      </xdr:txBody>
    </xdr:sp>
    <xdr:clientData/>
  </xdr:twoCellAnchor>
  <xdr:twoCellAnchor>
    <xdr:from>
      <xdr:col>21</xdr:col>
      <xdr:colOff>9525</xdr:colOff>
      <xdr:row>70</xdr:row>
      <xdr:rowOff>0</xdr:rowOff>
    </xdr:from>
    <xdr:to>
      <xdr:col>21</xdr:col>
      <xdr:colOff>495300</xdr:colOff>
      <xdr:row>71</xdr:row>
      <xdr:rowOff>0</xdr:rowOff>
    </xdr:to>
    <xdr:sp macro="" textlink="">
      <xdr:nvSpPr>
        <xdr:cNvPr id="157" name="Rounded Rectangle 156">
          <a:hlinkClick xmlns:r="http://schemas.openxmlformats.org/officeDocument/2006/relationships" r:id="rId55"/>
        </xdr:cNvPr>
        <xdr:cNvSpPr/>
      </xdr:nvSpPr>
      <xdr:spPr bwMode="auto">
        <a:xfrm>
          <a:off x="8886825" y="19335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15 days</a:t>
          </a:r>
        </a:p>
      </xdr:txBody>
    </xdr:sp>
    <xdr:clientData/>
  </xdr:twoCellAnchor>
  <xdr:twoCellAnchor>
    <xdr:from>
      <xdr:col>23</xdr:col>
      <xdr:colOff>9525</xdr:colOff>
      <xdr:row>70</xdr:row>
      <xdr:rowOff>0</xdr:rowOff>
    </xdr:from>
    <xdr:to>
      <xdr:col>23</xdr:col>
      <xdr:colOff>495300</xdr:colOff>
      <xdr:row>71</xdr:row>
      <xdr:rowOff>0</xdr:rowOff>
    </xdr:to>
    <xdr:sp macro="" textlink="">
      <xdr:nvSpPr>
        <xdr:cNvPr id="158" name="Rounded Rectangle 157">
          <a:hlinkClick xmlns:r="http://schemas.openxmlformats.org/officeDocument/2006/relationships" r:id="rId56"/>
        </xdr:cNvPr>
        <xdr:cNvSpPr/>
      </xdr:nvSpPr>
      <xdr:spPr bwMode="auto">
        <a:xfrm>
          <a:off x="9591675" y="19335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15 days</a:t>
          </a:r>
        </a:p>
      </xdr:txBody>
    </xdr:sp>
    <xdr:clientData/>
  </xdr:twoCellAnchor>
  <xdr:twoCellAnchor>
    <xdr:from>
      <xdr:col>25</xdr:col>
      <xdr:colOff>9525</xdr:colOff>
      <xdr:row>70</xdr:row>
      <xdr:rowOff>0</xdr:rowOff>
    </xdr:from>
    <xdr:to>
      <xdr:col>25</xdr:col>
      <xdr:colOff>495300</xdr:colOff>
      <xdr:row>71</xdr:row>
      <xdr:rowOff>0</xdr:rowOff>
    </xdr:to>
    <xdr:sp macro="" textlink="">
      <xdr:nvSpPr>
        <xdr:cNvPr id="159" name="Rounded Rectangle 158">
          <a:hlinkClick xmlns:r="http://schemas.openxmlformats.org/officeDocument/2006/relationships" r:id="rId57"/>
        </xdr:cNvPr>
        <xdr:cNvSpPr/>
      </xdr:nvSpPr>
      <xdr:spPr bwMode="auto">
        <a:xfrm>
          <a:off x="10296525" y="19335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11 days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9525</xdr:rowOff>
    </xdr:from>
    <xdr:to>
      <xdr:col>13</xdr:col>
      <xdr:colOff>257175</xdr:colOff>
      <xdr:row>1</xdr:row>
      <xdr:rowOff>438150</xdr:rowOff>
    </xdr:to>
    <xdr:pic>
      <xdr:nvPicPr>
        <xdr:cNvPr id="21296" name="Picture 6620" descr="KMTC VN small 2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47625" y="9525"/>
          <a:ext cx="37052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57150</xdr:colOff>
      <xdr:row>0</xdr:row>
      <xdr:rowOff>142875</xdr:rowOff>
    </xdr:from>
    <xdr:to>
      <xdr:col>25</xdr:col>
      <xdr:colOff>409575</xdr:colOff>
      <xdr:row>2</xdr:row>
      <xdr:rowOff>9525</xdr:rowOff>
    </xdr:to>
    <xdr:pic>
      <xdr:nvPicPr>
        <xdr:cNvPr id="21297" name="Picture 3" descr="T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9039225" y="142875"/>
          <a:ext cx="1762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9525</xdr:colOff>
      <xdr:row>5</xdr:row>
      <xdr:rowOff>0</xdr:rowOff>
    </xdr:from>
    <xdr:to>
      <xdr:col>27</xdr:col>
      <xdr:colOff>495300</xdr:colOff>
      <xdr:row>5</xdr:row>
      <xdr:rowOff>314325</xdr:rowOff>
    </xdr:to>
    <xdr:sp macro="" textlink="">
      <xdr:nvSpPr>
        <xdr:cNvPr id="180" name="Rounded Rectangle 57" descr="Canvas"/>
        <xdr:cNvSpPr>
          <a:spLocks noChangeArrowheads="1"/>
        </xdr:cNvSpPr>
      </xdr:nvSpPr>
      <xdr:spPr bwMode="auto">
        <a:xfrm>
          <a:off x="10269311" y="1025071"/>
          <a:ext cx="485775" cy="266700"/>
        </a:xfrm>
        <a:prstGeom prst="roundRect">
          <a:avLst>
            <a:gd name="adj" fmla="val 16667"/>
          </a:avLst>
        </a:prstGeom>
        <a:blipFill dpi="0" rotWithShape="1">
          <a:blip xmlns:r="http://schemas.openxmlformats.org/officeDocument/2006/relationships" r:embed="rId7" cstate="print"/>
          <a:srcRect/>
          <a:tile tx="0" ty="0" sx="100000" sy="100000" flip="none" algn="tl"/>
        </a:blip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SUN</a:t>
          </a:r>
        </a:p>
      </xdr:txBody>
    </xdr:sp>
    <xdr:clientData/>
  </xdr:twoCellAnchor>
  <xdr:twoCellAnchor>
    <xdr:from>
      <xdr:col>27</xdr:col>
      <xdr:colOff>9525</xdr:colOff>
      <xdr:row>7</xdr:row>
      <xdr:rowOff>0</xdr:rowOff>
    </xdr:from>
    <xdr:to>
      <xdr:col>27</xdr:col>
      <xdr:colOff>495300</xdr:colOff>
      <xdr:row>8</xdr:row>
      <xdr:rowOff>0</xdr:rowOff>
    </xdr:to>
    <xdr:sp macro="" textlink="">
      <xdr:nvSpPr>
        <xdr:cNvPr id="181" name="Rounded Rectangle 180">
          <a:hlinkClick xmlns:r="http://schemas.openxmlformats.org/officeDocument/2006/relationships" r:id="rId60"/>
        </xdr:cNvPr>
        <xdr:cNvSpPr/>
      </xdr:nvSpPr>
      <xdr:spPr bwMode="auto">
        <a:xfrm>
          <a:off x="10269311" y="1551214"/>
          <a:ext cx="485775" cy="26307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10 days</a:t>
          </a:r>
        </a:p>
      </xdr:txBody>
    </xdr:sp>
    <xdr:clientData/>
  </xdr:twoCellAnchor>
  <xdr:twoCellAnchor>
    <xdr:from>
      <xdr:col>27</xdr:col>
      <xdr:colOff>9525</xdr:colOff>
      <xdr:row>13</xdr:row>
      <xdr:rowOff>0</xdr:rowOff>
    </xdr:from>
    <xdr:to>
      <xdr:col>27</xdr:col>
      <xdr:colOff>495300</xdr:colOff>
      <xdr:row>14</xdr:row>
      <xdr:rowOff>0</xdr:rowOff>
    </xdr:to>
    <xdr:sp macro="" textlink="">
      <xdr:nvSpPr>
        <xdr:cNvPr id="182" name="Rounded Rectangle 181">
          <a:hlinkClick xmlns:r="http://schemas.openxmlformats.org/officeDocument/2006/relationships" r:id="rId61"/>
        </xdr:cNvPr>
        <xdr:cNvSpPr/>
      </xdr:nvSpPr>
      <xdr:spPr bwMode="auto">
        <a:xfrm>
          <a:off x="10269311" y="2603500"/>
          <a:ext cx="485775" cy="26307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11 days</a:t>
          </a:r>
        </a:p>
      </xdr:txBody>
    </xdr:sp>
    <xdr:clientData/>
  </xdr:twoCellAnchor>
  <xdr:twoCellAnchor>
    <xdr:from>
      <xdr:col>27</xdr:col>
      <xdr:colOff>9525</xdr:colOff>
      <xdr:row>22</xdr:row>
      <xdr:rowOff>0</xdr:rowOff>
    </xdr:from>
    <xdr:to>
      <xdr:col>27</xdr:col>
      <xdr:colOff>495300</xdr:colOff>
      <xdr:row>23</xdr:row>
      <xdr:rowOff>0</xdr:rowOff>
    </xdr:to>
    <xdr:sp macro="" textlink="">
      <xdr:nvSpPr>
        <xdr:cNvPr id="183" name="Rounded Rectangle 182">
          <a:hlinkClick xmlns:r="http://schemas.openxmlformats.org/officeDocument/2006/relationships" r:id="rId16"/>
        </xdr:cNvPr>
        <xdr:cNvSpPr/>
      </xdr:nvSpPr>
      <xdr:spPr bwMode="auto">
        <a:xfrm>
          <a:off x="10269311" y="4971143"/>
          <a:ext cx="485775" cy="26307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12 days</a:t>
          </a:r>
        </a:p>
      </xdr:txBody>
    </xdr:sp>
    <xdr:clientData/>
  </xdr:twoCellAnchor>
  <xdr:twoCellAnchor>
    <xdr:from>
      <xdr:col>27</xdr:col>
      <xdr:colOff>9525</xdr:colOff>
      <xdr:row>24</xdr:row>
      <xdr:rowOff>0</xdr:rowOff>
    </xdr:from>
    <xdr:to>
      <xdr:col>27</xdr:col>
      <xdr:colOff>495300</xdr:colOff>
      <xdr:row>25</xdr:row>
      <xdr:rowOff>0</xdr:rowOff>
    </xdr:to>
    <xdr:sp macro="" textlink="">
      <xdr:nvSpPr>
        <xdr:cNvPr id="184" name="Rounded Rectangle 183">
          <a:hlinkClick xmlns:r="http://schemas.openxmlformats.org/officeDocument/2006/relationships" r:id="rId17"/>
        </xdr:cNvPr>
        <xdr:cNvSpPr/>
      </xdr:nvSpPr>
      <xdr:spPr bwMode="auto">
        <a:xfrm>
          <a:off x="11001375" y="55626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14 days</a:t>
          </a:r>
        </a:p>
      </xdr:txBody>
    </xdr:sp>
    <xdr:clientData/>
  </xdr:twoCellAnchor>
  <xdr:twoCellAnchor>
    <xdr:from>
      <xdr:col>27</xdr:col>
      <xdr:colOff>9525</xdr:colOff>
      <xdr:row>26</xdr:row>
      <xdr:rowOff>0</xdr:rowOff>
    </xdr:from>
    <xdr:to>
      <xdr:col>27</xdr:col>
      <xdr:colOff>495300</xdr:colOff>
      <xdr:row>27</xdr:row>
      <xdr:rowOff>0</xdr:rowOff>
    </xdr:to>
    <xdr:sp macro="" textlink="">
      <xdr:nvSpPr>
        <xdr:cNvPr id="185" name="Rounded Rectangle 184">
          <a:hlinkClick xmlns:r="http://schemas.openxmlformats.org/officeDocument/2006/relationships" r:id="rId18"/>
        </xdr:cNvPr>
        <xdr:cNvSpPr/>
      </xdr:nvSpPr>
      <xdr:spPr bwMode="auto">
        <a:xfrm>
          <a:off x="10269311" y="6023429"/>
          <a:ext cx="485775" cy="26307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14 days</a:t>
          </a:r>
        </a:p>
      </xdr:txBody>
    </xdr:sp>
    <xdr:clientData/>
  </xdr:twoCellAnchor>
  <xdr:twoCellAnchor>
    <xdr:from>
      <xdr:col>27</xdr:col>
      <xdr:colOff>9525</xdr:colOff>
      <xdr:row>41</xdr:row>
      <xdr:rowOff>0</xdr:rowOff>
    </xdr:from>
    <xdr:to>
      <xdr:col>27</xdr:col>
      <xdr:colOff>495300</xdr:colOff>
      <xdr:row>42</xdr:row>
      <xdr:rowOff>0</xdr:rowOff>
    </xdr:to>
    <xdr:sp macro="" textlink="">
      <xdr:nvSpPr>
        <xdr:cNvPr id="187" name="Rounded Rectangle 186">
          <a:hlinkClick xmlns:r="http://schemas.openxmlformats.org/officeDocument/2006/relationships" r:id="rId62"/>
        </xdr:cNvPr>
        <xdr:cNvSpPr/>
      </xdr:nvSpPr>
      <xdr:spPr bwMode="auto">
        <a:xfrm>
          <a:off x="10269311" y="8654143"/>
          <a:ext cx="485775" cy="26307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06 days</a:t>
          </a:r>
        </a:p>
      </xdr:txBody>
    </xdr:sp>
    <xdr:clientData/>
  </xdr:twoCellAnchor>
  <xdr:twoCellAnchor>
    <xdr:from>
      <xdr:col>27</xdr:col>
      <xdr:colOff>9525</xdr:colOff>
      <xdr:row>43</xdr:row>
      <xdr:rowOff>0</xdr:rowOff>
    </xdr:from>
    <xdr:to>
      <xdr:col>27</xdr:col>
      <xdr:colOff>495300</xdr:colOff>
      <xdr:row>44</xdr:row>
      <xdr:rowOff>0</xdr:rowOff>
    </xdr:to>
    <xdr:sp macro="" textlink="">
      <xdr:nvSpPr>
        <xdr:cNvPr id="188" name="Rounded Rectangle 187">
          <a:hlinkClick xmlns:r="http://schemas.openxmlformats.org/officeDocument/2006/relationships" r:id="rId63"/>
        </xdr:cNvPr>
        <xdr:cNvSpPr/>
      </xdr:nvSpPr>
      <xdr:spPr bwMode="auto">
        <a:xfrm>
          <a:off x="10269311" y="9180286"/>
          <a:ext cx="485775" cy="26307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07 days</a:t>
          </a:r>
        </a:p>
      </xdr:txBody>
    </xdr:sp>
    <xdr:clientData/>
  </xdr:twoCellAnchor>
  <xdr:twoCellAnchor>
    <xdr:from>
      <xdr:col>27</xdr:col>
      <xdr:colOff>9525</xdr:colOff>
      <xdr:row>45</xdr:row>
      <xdr:rowOff>0</xdr:rowOff>
    </xdr:from>
    <xdr:to>
      <xdr:col>27</xdr:col>
      <xdr:colOff>495300</xdr:colOff>
      <xdr:row>46</xdr:row>
      <xdr:rowOff>0</xdr:rowOff>
    </xdr:to>
    <xdr:sp macro="" textlink="">
      <xdr:nvSpPr>
        <xdr:cNvPr id="189" name="Rounded Rectangle 188">
          <a:hlinkClick xmlns:r="http://schemas.openxmlformats.org/officeDocument/2006/relationships" r:id="rId23"/>
        </xdr:cNvPr>
        <xdr:cNvSpPr/>
      </xdr:nvSpPr>
      <xdr:spPr bwMode="auto">
        <a:xfrm>
          <a:off x="10269311" y="9706429"/>
          <a:ext cx="485775" cy="26307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08 days</a:t>
          </a:r>
        </a:p>
      </xdr:txBody>
    </xdr:sp>
    <xdr:clientData/>
  </xdr:twoCellAnchor>
  <xdr:twoCellAnchor>
    <xdr:from>
      <xdr:col>27</xdr:col>
      <xdr:colOff>9525</xdr:colOff>
      <xdr:row>47</xdr:row>
      <xdr:rowOff>0</xdr:rowOff>
    </xdr:from>
    <xdr:to>
      <xdr:col>27</xdr:col>
      <xdr:colOff>495300</xdr:colOff>
      <xdr:row>48</xdr:row>
      <xdr:rowOff>0</xdr:rowOff>
    </xdr:to>
    <xdr:sp macro="" textlink="">
      <xdr:nvSpPr>
        <xdr:cNvPr id="190" name="Rounded Rectangle 189">
          <a:hlinkClick xmlns:r="http://schemas.openxmlformats.org/officeDocument/2006/relationships" r:id="rId24"/>
        </xdr:cNvPr>
        <xdr:cNvSpPr/>
      </xdr:nvSpPr>
      <xdr:spPr bwMode="auto">
        <a:xfrm>
          <a:off x="10269311" y="10232571"/>
          <a:ext cx="485775" cy="26307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08 days</a:t>
          </a:r>
        </a:p>
      </xdr:txBody>
    </xdr:sp>
    <xdr:clientData/>
  </xdr:twoCellAnchor>
  <xdr:twoCellAnchor>
    <xdr:from>
      <xdr:col>27</xdr:col>
      <xdr:colOff>9525</xdr:colOff>
      <xdr:row>49</xdr:row>
      <xdr:rowOff>0</xdr:rowOff>
    </xdr:from>
    <xdr:to>
      <xdr:col>27</xdr:col>
      <xdr:colOff>495300</xdr:colOff>
      <xdr:row>50</xdr:row>
      <xdr:rowOff>0</xdr:rowOff>
    </xdr:to>
    <xdr:sp macro="" textlink="">
      <xdr:nvSpPr>
        <xdr:cNvPr id="191" name="Rounded Rectangle 190">
          <a:hlinkClick xmlns:r="http://schemas.openxmlformats.org/officeDocument/2006/relationships" r:id="rId25"/>
        </xdr:cNvPr>
        <xdr:cNvSpPr/>
      </xdr:nvSpPr>
      <xdr:spPr bwMode="auto">
        <a:xfrm>
          <a:off x="10269311" y="10758714"/>
          <a:ext cx="485775" cy="26307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08 days</a:t>
          </a:r>
        </a:p>
      </xdr:txBody>
    </xdr:sp>
    <xdr:clientData/>
  </xdr:twoCellAnchor>
  <xdr:twoCellAnchor>
    <xdr:from>
      <xdr:col>27</xdr:col>
      <xdr:colOff>9525</xdr:colOff>
      <xdr:row>51</xdr:row>
      <xdr:rowOff>0</xdr:rowOff>
    </xdr:from>
    <xdr:to>
      <xdr:col>27</xdr:col>
      <xdr:colOff>495300</xdr:colOff>
      <xdr:row>52</xdr:row>
      <xdr:rowOff>0</xdr:rowOff>
    </xdr:to>
    <xdr:sp macro="" textlink="">
      <xdr:nvSpPr>
        <xdr:cNvPr id="192" name="Rounded Rectangle 191">
          <a:hlinkClick xmlns:r="http://schemas.openxmlformats.org/officeDocument/2006/relationships" r:id="rId26"/>
        </xdr:cNvPr>
        <xdr:cNvSpPr/>
      </xdr:nvSpPr>
      <xdr:spPr bwMode="auto">
        <a:xfrm>
          <a:off x="10269311" y="11284857"/>
          <a:ext cx="485775" cy="26307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08 days</a:t>
          </a:r>
        </a:p>
      </xdr:txBody>
    </xdr:sp>
    <xdr:clientData/>
  </xdr:twoCellAnchor>
  <xdr:twoCellAnchor>
    <xdr:from>
      <xdr:col>27</xdr:col>
      <xdr:colOff>9525</xdr:colOff>
      <xdr:row>53</xdr:row>
      <xdr:rowOff>0</xdr:rowOff>
    </xdr:from>
    <xdr:to>
      <xdr:col>27</xdr:col>
      <xdr:colOff>495300</xdr:colOff>
      <xdr:row>54</xdr:row>
      <xdr:rowOff>0</xdr:rowOff>
    </xdr:to>
    <xdr:sp macro="" textlink="">
      <xdr:nvSpPr>
        <xdr:cNvPr id="193" name="Rounded Rectangle 192">
          <a:hlinkClick xmlns:r="http://schemas.openxmlformats.org/officeDocument/2006/relationships" r:id="rId27"/>
        </xdr:cNvPr>
        <xdr:cNvSpPr/>
      </xdr:nvSpPr>
      <xdr:spPr bwMode="auto">
        <a:xfrm>
          <a:off x="10269311" y="11811000"/>
          <a:ext cx="485775" cy="26307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14 days</a:t>
          </a:r>
        </a:p>
      </xdr:txBody>
    </xdr:sp>
    <xdr:clientData/>
  </xdr:twoCellAnchor>
  <xdr:twoCellAnchor>
    <xdr:from>
      <xdr:col>27</xdr:col>
      <xdr:colOff>9525</xdr:colOff>
      <xdr:row>56</xdr:row>
      <xdr:rowOff>0</xdr:rowOff>
    </xdr:from>
    <xdr:to>
      <xdr:col>27</xdr:col>
      <xdr:colOff>495300</xdr:colOff>
      <xdr:row>57</xdr:row>
      <xdr:rowOff>0</xdr:rowOff>
    </xdr:to>
    <xdr:sp macro="" textlink="">
      <xdr:nvSpPr>
        <xdr:cNvPr id="194" name="Rounded Rectangle 193">
          <a:hlinkClick xmlns:r="http://schemas.openxmlformats.org/officeDocument/2006/relationships" r:id="rId64"/>
        </xdr:cNvPr>
        <xdr:cNvSpPr/>
      </xdr:nvSpPr>
      <xdr:spPr bwMode="auto">
        <a:xfrm>
          <a:off x="10269311" y="12600214"/>
          <a:ext cx="485775" cy="26307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>
    <xdr:from>
      <xdr:col>27</xdr:col>
      <xdr:colOff>9525</xdr:colOff>
      <xdr:row>58</xdr:row>
      <xdr:rowOff>0</xdr:rowOff>
    </xdr:from>
    <xdr:to>
      <xdr:col>27</xdr:col>
      <xdr:colOff>495300</xdr:colOff>
      <xdr:row>59</xdr:row>
      <xdr:rowOff>0</xdr:rowOff>
    </xdr:to>
    <xdr:sp macro="" textlink="">
      <xdr:nvSpPr>
        <xdr:cNvPr id="195" name="Rounded Rectangle 194">
          <a:hlinkClick xmlns:r="http://schemas.openxmlformats.org/officeDocument/2006/relationships" r:id="rId65"/>
        </xdr:cNvPr>
        <xdr:cNvSpPr/>
      </xdr:nvSpPr>
      <xdr:spPr bwMode="auto">
        <a:xfrm>
          <a:off x="10269311" y="13126357"/>
          <a:ext cx="485775" cy="26307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>
    <xdr:from>
      <xdr:col>27</xdr:col>
      <xdr:colOff>9525</xdr:colOff>
      <xdr:row>60</xdr:row>
      <xdr:rowOff>0</xdr:rowOff>
    </xdr:from>
    <xdr:to>
      <xdr:col>27</xdr:col>
      <xdr:colOff>495300</xdr:colOff>
      <xdr:row>61</xdr:row>
      <xdr:rowOff>0</xdr:rowOff>
    </xdr:to>
    <xdr:sp macro="" textlink="">
      <xdr:nvSpPr>
        <xdr:cNvPr id="196" name="Rounded Rectangle 195"/>
        <xdr:cNvSpPr/>
      </xdr:nvSpPr>
      <xdr:spPr bwMode="auto">
        <a:xfrm>
          <a:off x="10269311" y="13652500"/>
          <a:ext cx="485775" cy="26307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/>
            <a:t>SAT</a:t>
          </a:r>
        </a:p>
      </xdr:txBody>
    </xdr:sp>
    <xdr:clientData/>
  </xdr:twoCellAnchor>
  <xdr:twoCellAnchor>
    <xdr:from>
      <xdr:col>27</xdr:col>
      <xdr:colOff>9525</xdr:colOff>
      <xdr:row>17</xdr:row>
      <xdr:rowOff>0</xdr:rowOff>
    </xdr:from>
    <xdr:to>
      <xdr:col>27</xdr:col>
      <xdr:colOff>495300</xdr:colOff>
      <xdr:row>18</xdr:row>
      <xdr:rowOff>0</xdr:rowOff>
    </xdr:to>
    <xdr:sp macro="" textlink="">
      <xdr:nvSpPr>
        <xdr:cNvPr id="201" name="Rounded Rectangle 69">
          <a:hlinkClick xmlns:r="http://schemas.openxmlformats.org/officeDocument/2006/relationships" r:id="rId66"/>
        </xdr:cNvPr>
        <xdr:cNvSpPr/>
      </xdr:nvSpPr>
      <xdr:spPr bwMode="auto">
        <a:xfrm>
          <a:off x="10269311" y="3655786"/>
          <a:ext cx="485775" cy="26307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14 days</a:t>
          </a:r>
        </a:p>
      </xdr:txBody>
    </xdr:sp>
    <xdr:clientData/>
  </xdr:twoCellAnchor>
  <xdr:twoCellAnchor>
    <xdr:from>
      <xdr:col>27</xdr:col>
      <xdr:colOff>9525</xdr:colOff>
      <xdr:row>60</xdr:row>
      <xdr:rowOff>0</xdr:rowOff>
    </xdr:from>
    <xdr:to>
      <xdr:col>27</xdr:col>
      <xdr:colOff>495300</xdr:colOff>
      <xdr:row>61</xdr:row>
      <xdr:rowOff>0</xdr:rowOff>
    </xdr:to>
    <xdr:sp macro="" textlink="">
      <xdr:nvSpPr>
        <xdr:cNvPr id="203" name="Rounded Rectangle 202">
          <a:hlinkClick xmlns:r="http://schemas.openxmlformats.org/officeDocument/2006/relationships" r:id="rId67"/>
        </xdr:cNvPr>
        <xdr:cNvSpPr/>
      </xdr:nvSpPr>
      <xdr:spPr bwMode="auto">
        <a:xfrm>
          <a:off x="10269311" y="13652500"/>
          <a:ext cx="485775" cy="26307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25</xdr:col>
      <xdr:colOff>47625</xdr:colOff>
      <xdr:row>52</xdr:row>
      <xdr:rowOff>257175</xdr:rowOff>
    </xdr:from>
    <xdr:to>
      <xdr:col>26</xdr:col>
      <xdr:colOff>28575</xdr:colOff>
      <xdr:row>53</xdr:row>
      <xdr:rowOff>257175</xdr:rowOff>
    </xdr:to>
    <xdr:sp macro="" textlink="">
      <xdr:nvSpPr>
        <xdr:cNvPr id="206" name="Rounded Rectangle 205">
          <a:hlinkClick xmlns:r="http://schemas.openxmlformats.org/officeDocument/2006/relationships" r:id="rId27"/>
        </xdr:cNvPr>
        <xdr:cNvSpPr/>
      </xdr:nvSpPr>
      <xdr:spPr bwMode="auto">
        <a:xfrm>
          <a:off x="10334625" y="1195387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12 days</a:t>
          </a:r>
        </a:p>
      </xdr:txBody>
    </xdr:sp>
    <xdr:clientData/>
  </xdr:twoCellAnchor>
  <xdr:twoCellAnchor>
    <xdr:from>
      <xdr:col>15</xdr:col>
      <xdr:colOff>9525</xdr:colOff>
      <xdr:row>73</xdr:row>
      <xdr:rowOff>0</xdr:rowOff>
    </xdr:from>
    <xdr:to>
      <xdr:col>15</xdr:col>
      <xdr:colOff>495300</xdr:colOff>
      <xdr:row>74</xdr:row>
      <xdr:rowOff>0</xdr:rowOff>
    </xdr:to>
    <xdr:sp macro="" textlink="">
      <xdr:nvSpPr>
        <xdr:cNvPr id="142" name="Rounded Rectangle 141">
          <a:hlinkClick xmlns:r="http://schemas.openxmlformats.org/officeDocument/2006/relationships" r:id="rId68"/>
        </xdr:cNvPr>
        <xdr:cNvSpPr/>
      </xdr:nvSpPr>
      <xdr:spPr bwMode="auto">
        <a:xfrm>
          <a:off x="6781800" y="170307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3</xdr:col>
      <xdr:colOff>304800</xdr:colOff>
      <xdr:row>76</xdr:row>
      <xdr:rowOff>0</xdr:rowOff>
    </xdr:to>
    <xdr:pic>
      <xdr:nvPicPr>
        <xdr:cNvPr id="21318" name="Picture 144" descr="Flag_of_Singapore.pn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0" y="17297400"/>
          <a:ext cx="10953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78</xdr:row>
      <xdr:rowOff>9525</xdr:rowOff>
    </xdr:from>
    <xdr:to>
      <xdr:col>3</xdr:col>
      <xdr:colOff>314325</xdr:colOff>
      <xdr:row>80</xdr:row>
      <xdr:rowOff>238125</xdr:rowOff>
    </xdr:to>
    <xdr:pic>
      <xdr:nvPicPr>
        <xdr:cNvPr id="21319" name="Picture 142" descr="MALAYSIA FLAG.png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0" y="18640425"/>
          <a:ext cx="11049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89</xdr:row>
      <xdr:rowOff>266700</xdr:rowOff>
    </xdr:from>
    <xdr:to>
      <xdr:col>3</xdr:col>
      <xdr:colOff>314325</xdr:colOff>
      <xdr:row>93</xdr:row>
      <xdr:rowOff>0</xdr:rowOff>
    </xdr:to>
    <xdr:pic>
      <xdr:nvPicPr>
        <xdr:cNvPr id="21323" name="Picture 163" descr="india-flag-1280x768.jpg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9050" y="19964400"/>
          <a:ext cx="10858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9525</xdr:colOff>
      <xdr:row>95</xdr:row>
      <xdr:rowOff>0</xdr:rowOff>
    </xdr:from>
    <xdr:to>
      <xdr:col>15</xdr:col>
      <xdr:colOff>495300</xdr:colOff>
      <xdr:row>96</xdr:row>
      <xdr:rowOff>0</xdr:rowOff>
    </xdr:to>
    <xdr:sp macro="" textlink="">
      <xdr:nvSpPr>
        <xdr:cNvPr id="200" name="Rounded Rectangle 199">
          <a:hlinkClick xmlns:r="http://schemas.openxmlformats.org/officeDocument/2006/relationships" r:id="rId74"/>
        </xdr:cNvPr>
        <xdr:cNvSpPr/>
      </xdr:nvSpPr>
      <xdr:spPr bwMode="auto">
        <a:xfrm>
          <a:off x="6877050" y="199644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13 days</a:t>
          </a: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485775</xdr:colOff>
      <xdr:row>30</xdr:row>
      <xdr:rowOff>0</xdr:rowOff>
    </xdr:to>
    <xdr:sp macro="" textlink="">
      <xdr:nvSpPr>
        <xdr:cNvPr id="204" name="Rounded Rectangle 203">
          <a:hlinkClick xmlns:r="http://schemas.openxmlformats.org/officeDocument/2006/relationships" r:id="rId75"/>
        </xdr:cNvPr>
        <xdr:cNvSpPr/>
      </xdr:nvSpPr>
      <xdr:spPr bwMode="auto">
        <a:xfrm>
          <a:off x="11096625" y="72866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 editAs="oneCell">
    <xdr:from>
      <xdr:col>0</xdr:col>
      <xdr:colOff>9525</xdr:colOff>
      <xdr:row>95</xdr:row>
      <xdr:rowOff>0</xdr:rowOff>
    </xdr:from>
    <xdr:to>
      <xdr:col>3</xdr:col>
      <xdr:colOff>314325</xdr:colOff>
      <xdr:row>98</xdr:row>
      <xdr:rowOff>0</xdr:rowOff>
    </xdr:to>
    <xdr:pic>
      <xdr:nvPicPr>
        <xdr:cNvPr id="21326" name="Picture 208" descr="Flag_of_Sri_Lanka.png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9525" y="21240750"/>
          <a:ext cx="10953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9525</xdr:colOff>
      <xdr:row>13</xdr:row>
      <xdr:rowOff>9525</xdr:rowOff>
    </xdr:from>
    <xdr:to>
      <xdr:col>23</xdr:col>
      <xdr:colOff>495300</xdr:colOff>
      <xdr:row>14</xdr:row>
      <xdr:rowOff>9525</xdr:rowOff>
    </xdr:to>
    <xdr:sp macro="" textlink="">
      <xdr:nvSpPr>
        <xdr:cNvPr id="143" name="Rounded Rectangle 142">
          <a:hlinkClick xmlns:r="http://schemas.openxmlformats.org/officeDocument/2006/relationships" r:id="rId78"/>
        </xdr:cNvPr>
        <xdr:cNvSpPr/>
      </xdr:nvSpPr>
      <xdr:spPr bwMode="auto">
        <a:xfrm>
          <a:off x="9696450" y="26384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06 days</a:t>
          </a:r>
        </a:p>
      </xdr:txBody>
    </xdr:sp>
    <xdr:clientData/>
  </xdr:twoCellAnchor>
  <xdr:twoCellAnchor>
    <xdr:from>
      <xdr:col>27</xdr:col>
      <xdr:colOff>19050</xdr:colOff>
      <xdr:row>19</xdr:row>
      <xdr:rowOff>0</xdr:rowOff>
    </xdr:from>
    <xdr:to>
      <xdr:col>28</xdr:col>
      <xdr:colOff>0</xdr:colOff>
      <xdr:row>20</xdr:row>
      <xdr:rowOff>0</xdr:rowOff>
    </xdr:to>
    <xdr:sp macro="" textlink="">
      <xdr:nvSpPr>
        <xdr:cNvPr id="145" name="Rounded Rectangle 138">
          <a:hlinkClick xmlns:r="http://schemas.openxmlformats.org/officeDocument/2006/relationships" r:id="rId79"/>
        </xdr:cNvPr>
        <xdr:cNvSpPr/>
      </xdr:nvSpPr>
      <xdr:spPr bwMode="auto">
        <a:xfrm>
          <a:off x="11115675" y="42291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09 days</a:t>
          </a:r>
        </a:p>
      </xdr:txBody>
    </xdr:sp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485775</xdr:colOff>
      <xdr:row>66</xdr:row>
      <xdr:rowOff>0</xdr:rowOff>
    </xdr:to>
    <xdr:sp macro="" textlink="">
      <xdr:nvSpPr>
        <xdr:cNvPr id="161" name="Rounded Rectangle 160">
          <a:hlinkClick xmlns:r="http://schemas.openxmlformats.org/officeDocument/2006/relationships" r:id="rId68"/>
        </xdr:cNvPr>
        <xdr:cNvSpPr/>
      </xdr:nvSpPr>
      <xdr:spPr bwMode="auto">
        <a:xfrm>
          <a:off x="6867525" y="151638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10 days</a:t>
          </a:r>
        </a:p>
      </xdr:txBody>
    </xdr:sp>
    <xdr:clientData/>
  </xdr:twoCellAnchor>
  <xdr:twoCellAnchor>
    <xdr:from>
      <xdr:col>19</xdr:col>
      <xdr:colOff>9525</xdr:colOff>
      <xdr:row>9</xdr:row>
      <xdr:rowOff>0</xdr:rowOff>
    </xdr:from>
    <xdr:to>
      <xdr:col>19</xdr:col>
      <xdr:colOff>495300</xdr:colOff>
      <xdr:row>10</xdr:row>
      <xdr:rowOff>0</xdr:rowOff>
    </xdr:to>
    <xdr:sp macro="" textlink="">
      <xdr:nvSpPr>
        <xdr:cNvPr id="163" name="Rounded Rectangle 162">
          <a:hlinkClick xmlns:r="http://schemas.openxmlformats.org/officeDocument/2006/relationships" r:id="rId80"/>
        </xdr:cNvPr>
        <xdr:cNvSpPr/>
      </xdr:nvSpPr>
      <xdr:spPr bwMode="auto">
        <a:xfrm>
          <a:off x="8286750" y="15621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05 days</a:t>
          </a:r>
        </a:p>
      </xdr:txBody>
    </xdr:sp>
    <xdr:clientData/>
  </xdr:twoCellAnchor>
  <xdr:twoCellAnchor>
    <xdr:from>
      <xdr:col>23</xdr:col>
      <xdr:colOff>9525</xdr:colOff>
      <xdr:row>9</xdr:row>
      <xdr:rowOff>0</xdr:rowOff>
    </xdr:from>
    <xdr:to>
      <xdr:col>23</xdr:col>
      <xdr:colOff>495300</xdr:colOff>
      <xdr:row>10</xdr:row>
      <xdr:rowOff>0</xdr:rowOff>
    </xdr:to>
    <xdr:sp macro="" textlink="">
      <xdr:nvSpPr>
        <xdr:cNvPr id="165" name="Rounded Rectangle 164">
          <a:hlinkClick xmlns:r="http://schemas.openxmlformats.org/officeDocument/2006/relationships" r:id="rId81"/>
        </xdr:cNvPr>
        <xdr:cNvSpPr/>
      </xdr:nvSpPr>
      <xdr:spPr bwMode="auto">
        <a:xfrm>
          <a:off x="9696450" y="15621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06 days</a:t>
          </a:r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4</xdr:col>
      <xdr:colOff>0</xdr:colOff>
      <xdr:row>102</xdr:row>
      <xdr:rowOff>257175</xdr:rowOff>
    </xdr:to>
    <xdr:pic>
      <xdr:nvPicPr>
        <xdr:cNvPr id="169" name="Picture 209" descr="Flag_of_the_United_Arab_Emirates.png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0" y="23888700"/>
          <a:ext cx="1114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1</xdr:rowOff>
    </xdr:from>
    <xdr:to>
      <xdr:col>3</xdr:col>
      <xdr:colOff>304800</xdr:colOff>
      <xdr:row>31</xdr:row>
      <xdr:rowOff>257175</xdr:rowOff>
    </xdr:to>
    <xdr:pic>
      <xdr:nvPicPr>
        <xdr:cNvPr id="170" name="Picture 169" descr="Flag_of_Cambodia.svg.png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7286626"/>
          <a:ext cx="1095375" cy="790574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485775</xdr:colOff>
      <xdr:row>40</xdr:row>
      <xdr:rowOff>0</xdr:rowOff>
    </xdr:to>
    <xdr:sp macro="" textlink="">
      <xdr:nvSpPr>
        <xdr:cNvPr id="146" name="Rounded Rectangle 145">
          <a:hlinkClick xmlns:r="http://schemas.openxmlformats.org/officeDocument/2006/relationships" r:id="rId86"/>
        </xdr:cNvPr>
        <xdr:cNvSpPr/>
      </xdr:nvSpPr>
      <xdr:spPr bwMode="auto">
        <a:xfrm>
          <a:off x="11096625" y="99536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04 days</a:t>
          </a: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19</xdr:col>
      <xdr:colOff>485775</xdr:colOff>
      <xdr:row>57</xdr:row>
      <xdr:rowOff>0</xdr:rowOff>
    </xdr:to>
    <xdr:sp macro="" textlink="">
      <xdr:nvSpPr>
        <xdr:cNvPr id="166" name="Rounded Rectangle 165">
          <a:hlinkClick xmlns:r="http://schemas.openxmlformats.org/officeDocument/2006/relationships" r:id="rId87"/>
        </xdr:cNvPr>
        <xdr:cNvSpPr/>
      </xdr:nvSpPr>
      <xdr:spPr bwMode="auto">
        <a:xfrm>
          <a:off x="8277225" y="144875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>
    <xdr:from>
      <xdr:col>19</xdr:col>
      <xdr:colOff>0</xdr:colOff>
      <xdr:row>58</xdr:row>
      <xdr:rowOff>0</xdr:rowOff>
    </xdr:from>
    <xdr:to>
      <xdr:col>19</xdr:col>
      <xdr:colOff>485775</xdr:colOff>
      <xdr:row>59</xdr:row>
      <xdr:rowOff>0</xdr:rowOff>
    </xdr:to>
    <xdr:sp macro="" textlink="">
      <xdr:nvSpPr>
        <xdr:cNvPr id="167" name="Rounded Rectangle 166">
          <a:hlinkClick xmlns:r="http://schemas.openxmlformats.org/officeDocument/2006/relationships" r:id="rId88"/>
        </xdr:cNvPr>
        <xdr:cNvSpPr/>
      </xdr:nvSpPr>
      <xdr:spPr bwMode="auto">
        <a:xfrm>
          <a:off x="8277225" y="150209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19</xdr:col>
      <xdr:colOff>0</xdr:colOff>
      <xdr:row>60</xdr:row>
      <xdr:rowOff>0</xdr:rowOff>
    </xdr:from>
    <xdr:to>
      <xdr:col>19</xdr:col>
      <xdr:colOff>485775</xdr:colOff>
      <xdr:row>61</xdr:row>
      <xdr:rowOff>0</xdr:rowOff>
    </xdr:to>
    <xdr:sp macro="" textlink="">
      <xdr:nvSpPr>
        <xdr:cNvPr id="171" name="Rounded Rectangle 170">
          <a:hlinkClick xmlns:r="http://schemas.openxmlformats.org/officeDocument/2006/relationships" r:id="rId89"/>
        </xdr:cNvPr>
        <xdr:cNvSpPr/>
      </xdr:nvSpPr>
      <xdr:spPr bwMode="auto">
        <a:xfrm>
          <a:off x="8277225" y="155543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04 days</a:t>
          </a:r>
        </a:p>
      </xdr:txBody>
    </xdr:sp>
    <xdr:clientData/>
  </xdr:twoCellAnchor>
  <xdr:twoCellAnchor editAs="oneCell">
    <xdr:from>
      <xdr:col>0</xdr:col>
      <xdr:colOff>9526</xdr:colOff>
      <xdr:row>85</xdr:row>
      <xdr:rowOff>9526</xdr:rowOff>
    </xdr:from>
    <xdr:to>
      <xdr:col>4</xdr:col>
      <xdr:colOff>3833</xdr:colOff>
      <xdr:row>88</xdr:row>
      <xdr:rowOff>0</xdr:rowOff>
    </xdr:to>
    <xdr:pic>
      <xdr:nvPicPr>
        <xdr:cNvPr id="176" name="Picture 175" descr="ph.png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9526" y="21697951"/>
          <a:ext cx="1108732" cy="790574"/>
        </a:xfrm>
        <a:prstGeom prst="rect">
          <a:avLst/>
        </a:prstGeom>
      </xdr:spPr>
    </xdr:pic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485775</xdr:colOff>
      <xdr:row>86</xdr:row>
      <xdr:rowOff>0</xdr:rowOff>
    </xdr:to>
    <xdr:sp macro="" textlink="">
      <xdr:nvSpPr>
        <xdr:cNvPr id="186" name="Rounded Rectangle 185">
          <a:hlinkClick xmlns:r="http://schemas.openxmlformats.org/officeDocument/2006/relationships" r:id="rId90"/>
        </xdr:cNvPr>
        <xdr:cNvSpPr/>
      </xdr:nvSpPr>
      <xdr:spPr bwMode="auto">
        <a:xfrm>
          <a:off x="9686925" y="216884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485775</xdr:colOff>
      <xdr:row>88</xdr:row>
      <xdr:rowOff>0</xdr:rowOff>
    </xdr:to>
    <xdr:sp macro="" textlink="">
      <xdr:nvSpPr>
        <xdr:cNvPr id="198" name="Rounded Rectangle 197">
          <a:hlinkClick xmlns:r="http://schemas.openxmlformats.org/officeDocument/2006/relationships" r:id="rId92"/>
        </xdr:cNvPr>
        <xdr:cNvSpPr/>
      </xdr:nvSpPr>
      <xdr:spPr bwMode="auto">
        <a:xfrm>
          <a:off x="9686925" y="222218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04 days</a:t>
          </a:r>
        </a:p>
      </xdr:txBody>
    </xdr:sp>
    <xdr:clientData/>
  </xdr:twoCellAnchor>
  <xdr:twoCellAnchor>
    <xdr:from>
      <xdr:col>26</xdr:col>
      <xdr:colOff>180975</xdr:colOff>
      <xdr:row>10</xdr:row>
      <xdr:rowOff>257175</xdr:rowOff>
    </xdr:from>
    <xdr:to>
      <xdr:col>27</xdr:col>
      <xdr:colOff>466725</xdr:colOff>
      <xdr:row>11</xdr:row>
      <xdr:rowOff>257175</xdr:rowOff>
    </xdr:to>
    <xdr:sp macro="" textlink="">
      <xdr:nvSpPr>
        <xdr:cNvPr id="174" name="Rounded Rectangle 173">
          <a:hlinkClick xmlns:r="http://schemas.openxmlformats.org/officeDocument/2006/relationships" r:id="rId93"/>
        </xdr:cNvPr>
        <xdr:cNvSpPr/>
      </xdr:nvSpPr>
      <xdr:spPr bwMode="auto">
        <a:xfrm>
          <a:off x="11077575" y="2476500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08 days</a:t>
          </a: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485775</xdr:colOff>
      <xdr:row>74</xdr:row>
      <xdr:rowOff>0</xdr:rowOff>
    </xdr:to>
    <xdr:sp macro="" textlink="">
      <xdr:nvSpPr>
        <xdr:cNvPr id="148" name="Rounded Rectangle 147">
          <a:hlinkClick xmlns:r="http://schemas.openxmlformats.org/officeDocument/2006/relationships" r:id="rId68"/>
        </xdr:cNvPr>
        <xdr:cNvSpPr/>
      </xdr:nvSpPr>
      <xdr:spPr bwMode="auto">
        <a:xfrm>
          <a:off x="9686925" y="190214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02 days</a:t>
          </a:r>
        </a:p>
      </xdr:txBody>
    </xdr:sp>
    <xdr:clientData/>
  </xdr:twoCellAnchor>
  <xdr:twoCellAnchor>
    <xdr:from>
      <xdr:col>27</xdr:col>
      <xdr:colOff>0</xdr:colOff>
      <xdr:row>90</xdr:row>
      <xdr:rowOff>0</xdr:rowOff>
    </xdr:from>
    <xdr:to>
      <xdr:col>27</xdr:col>
      <xdr:colOff>485775</xdr:colOff>
      <xdr:row>91</xdr:row>
      <xdr:rowOff>0</xdr:rowOff>
    </xdr:to>
    <xdr:sp macro="" textlink="">
      <xdr:nvSpPr>
        <xdr:cNvPr id="164" name="Rounded Rectangle 163">
          <a:hlinkClick xmlns:r="http://schemas.openxmlformats.org/officeDocument/2006/relationships" r:id="rId94"/>
        </xdr:cNvPr>
        <xdr:cNvSpPr/>
      </xdr:nvSpPr>
      <xdr:spPr bwMode="auto">
        <a:xfrm>
          <a:off x="11096625" y="230219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14 days</a:t>
          </a:r>
        </a:p>
      </xdr:txBody>
    </xdr:sp>
    <xdr:clientData/>
  </xdr:twoCellAnchor>
  <xdr:twoCellAnchor>
    <xdr:from>
      <xdr:col>27</xdr:col>
      <xdr:colOff>0</xdr:colOff>
      <xdr:row>92</xdr:row>
      <xdr:rowOff>0</xdr:rowOff>
    </xdr:from>
    <xdr:to>
      <xdr:col>27</xdr:col>
      <xdr:colOff>485775</xdr:colOff>
      <xdr:row>93</xdr:row>
      <xdr:rowOff>0</xdr:rowOff>
    </xdr:to>
    <xdr:sp macro="" textlink="">
      <xdr:nvSpPr>
        <xdr:cNvPr id="172" name="Rounded Rectangle 171">
          <a:hlinkClick xmlns:r="http://schemas.openxmlformats.org/officeDocument/2006/relationships" r:id="rId95"/>
        </xdr:cNvPr>
        <xdr:cNvSpPr/>
      </xdr:nvSpPr>
      <xdr:spPr bwMode="auto">
        <a:xfrm>
          <a:off x="11096625" y="235553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16 days</a:t>
          </a:r>
        </a:p>
      </xdr:txBody>
    </xdr:sp>
    <xdr:clientData/>
  </xdr:twoCellAnchor>
  <xdr:twoCellAnchor>
    <xdr:from>
      <xdr:col>27</xdr:col>
      <xdr:colOff>0</xdr:colOff>
      <xdr:row>100</xdr:row>
      <xdr:rowOff>0</xdr:rowOff>
    </xdr:from>
    <xdr:to>
      <xdr:col>27</xdr:col>
      <xdr:colOff>485775</xdr:colOff>
      <xdr:row>101</xdr:row>
      <xdr:rowOff>0</xdr:rowOff>
    </xdr:to>
    <xdr:sp macro="" textlink="">
      <xdr:nvSpPr>
        <xdr:cNvPr id="173" name="Rounded Rectangle 172">
          <a:hlinkClick xmlns:r="http://schemas.openxmlformats.org/officeDocument/2006/relationships" r:id="rId96"/>
        </xdr:cNvPr>
        <xdr:cNvSpPr/>
      </xdr:nvSpPr>
      <xdr:spPr bwMode="auto">
        <a:xfrm>
          <a:off x="11096625" y="255746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21 days</a:t>
          </a:r>
        </a:p>
      </xdr:txBody>
    </xdr:sp>
    <xdr:clientData/>
  </xdr:twoCellAnchor>
  <xdr:twoCellAnchor>
    <xdr:from>
      <xdr:col>27</xdr:col>
      <xdr:colOff>0</xdr:colOff>
      <xdr:row>78</xdr:row>
      <xdr:rowOff>0</xdr:rowOff>
    </xdr:from>
    <xdr:to>
      <xdr:col>27</xdr:col>
      <xdr:colOff>485775</xdr:colOff>
      <xdr:row>79</xdr:row>
      <xdr:rowOff>0</xdr:rowOff>
    </xdr:to>
    <xdr:sp macro="" textlink="">
      <xdr:nvSpPr>
        <xdr:cNvPr id="175" name="Rounded Rectangle 174">
          <a:hlinkClick xmlns:r="http://schemas.openxmlformats.org/officeDocument/2006/relationships" r:id="rId97"/>
        </xdr:cNvPr>
        <xdr:cNvSpPr/>
      </xdr:nvSpPr>
      <xdr:spPr bwMode="auto">
        <a:xfrm>
          <a:off x="11096625" y="203549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04 days</a:t>
          </a:r>
        </a:p>
      </xdr:txBody>
    </xdr:sp>
    <xdr:clientData/>
  </xdr:twoCellAnchor>
  <xdr:twoCellAnchor>
    <xdr:from>
      <xdr:col>27</xdr:col>
      <xdr:colOff>0</xdr:colOff>
      <xdr:row>80</xdr:row>
      <xdr:rowOff>0</xdr:rowOff>
    </xdr:from>
    <xdr:to>
      <xdr:col>27</xdr:col>
      <xdr:colOff>485775</xdr:colOff>
      <xdr:row>81</xdr:row>
      <xdr:rowOff>0</xdr:rowOff>
    </xdr:to>
    <xdr:sp macro="" textlink="">
      <xdr:nvSpPr>
        <xdr:cNvPr id="177" name="Rounded Rectangle 176">
          <a:hlinkClick xmlns:r="http://schemas.openxmlformats.org/officeDocument/2006/relationships" r:id="rId98"/>
        </xdr:cNvPr>
        <xdr:cNvSpPr/>
      </xdr:nvSpPr>
      <xdr:spPr bwMode="auto">
        <a:xfrm>
          <a:off x="11096625" y="208883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03 days</a:t>
          </a:r>
        </a:p>
      </xdr:txBody>
    </xdr:sp>
    <xdr:clientData/>
  </xdr:twoCellAnchor>
  <xdr:twoCellAnchor>
    <xdr:from>
      <xdr:col>27</xdr:col>
      <xdr:colOff>0</xdr:colOff>
      <xdr:row>82</xdr:row>
      <xdr:rowOff>0</xdr:rowOff>
    </xdr:from>
    <xdr:to>
      <xdr:col>27</xdr:col>
      <xdr:colOff>485775</xdr:colOff>
      <xdr:row>83</xdr:row>
      <xdr:rowOff>0</xdr:rowOff>
    </xdr:to>
    <xdr:sp macro="" textlink="">
      <xdr:nvSpPr>
        <xdr:cNvPr id="178" name="Rounded Rectangle 177">
          <a:hlinkClick xmlns:r="http://schemas.openxmlformats.org/officeDocument/2006/relationships" r:id="rId98"/>
        </xdr:cNvPr>
        <xdr:cNvSpPr/>
      </xdr:nvSpPr>
      <xdr:spPr bwMode="auto">
        <a:xfrm>
          <a:off x="11096625" y="211550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06 days</a:t>
          </a:r>
        </a:p>
      </xdr:txBody>
    </xdr:sp>
    <xdr:clientData/>
  </xdr:twoCellAnchor>
  <xdr:twoCellAnchor>
    <xdr:from>
      <xdr:col>17</xdr:col>
      <xdr:colOff>0</xdr:colOff>
      <xdr:row>7</xdr:row>
      <xdr:rowOff>0</xdr:rowOff>
    </xdr:from>
    <xdr:to>
      <xdr:col>17</xdr:col>
      <xdr:colOff>485775</xdr:colOff>
      <xdr:row>8</xdr:row>
      <xdr:rowOff>0</xdr:rowOff>
    </xdr:to>
    <xdr:sp macro="" textlink="">
      <xdr:nvSpPr>
        <xdr:cNvPr id="144" name="Rounded Rectangle 143">
          <a:hlinkClick xmlns:r="http://schemas.openxmlformats.org/officeDocument/2006/relationships" r:id="rId99"/>
        </xdr:cNvPr>
        <xdr:cNvSpPr/>
      </xdr:nvSpPr>
      <xdr:spPr bwMode="auto">
        <a:xfrm>
          <a:off x="7572375" y="14192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07 days</a:t>
          </a:r>
        </a:p>
      </xdr:txBody>
    </xdr:sp>
    <xdr:clientData/>
  </xdr:twoCellAnchor>
  <xdr:twoCellAnchor>
    <xdr:from>
      <xdr:col>17</xdr:col>
      <xdr:colOff>0</xdr:colOff>
      <xdr:row>13</xdr:row>
      <xdr:rowOff>0</xdr:rowOff>
    </xdr:from>
    <xdr:to>
      <xdr:col>17</xdr:col>
      <xdr:colOff>485775</xdr:colOff>
      <xdr:row>14</xdr:row>
      <xdr:rowOff>0</xdr:rowOff>
    </xdr:to>
    <xdr:sp macro="" textlink="">
      <xdr:nvSpPr>
        <xdr:cNvPr id="160" name="Rounded Rectangle 159">
          <a:hlinkClick xmlns:r="http://schemas.openxmlformats.org/officeDocument/2006/relationships" r:id="rId100"/>
        </xdr:cNvPr>
        <xdr:cNvSpPr/>
      </xdr:nvSpPr>
      <xdr:spPr bwMode="auto">
        <a:xfrm>
          <a:off x="7572375" y="30194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09 days</a:t>
          </a:r>
        </a:p>
      </xdr:txBody>
    </xdr:sp>
    <xdr:clientData/>
  </xdr:twoCellAnchor>
  <xdr:twoCellAnchor>
    <xdr:from>
      <xdr:col>17</xdr:col>
      <xdr:colOff>19050</xdr:colOff>
      <xdr:row>43</xdr:row>
      <xdr:rowOff>0</xdr:rowOff>
    </xdr:from>
    <xdr:to>
      <xdr:col>18</xdr:col>
      <xdr:colOff>0</xdr:colOff>
      <xdr:row>44</xdr:row>
      <xdr:rowOff>0</xdr:rowOff>
    </xdr:to>
    <xdr:sp macro="" textlink="">
      <xdr:nvSpPr>
        <xdr:cNvPr id="162" name="Rounded Rectangle 161">
          <a:hlinkClick xmlns:r="http://schemas.openxmlformats.org/officeDocument/2006/relationships" r:id="rId101"/>
        </xdr:cNvPr>
        <xdr:cNvSpPr/>
      </xdr:nvSpPr>
      <xdr:spPr bwMode="auto">
        <a:xfrm>
          <a:off x="7591425" y="11020425"/>
          <a:ext cx="485775" cy="2667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05 days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219075</xdr:colOff>
      <xdr:row>0</xdr:row>
      <xdr:rowOff>568325</xdr:rowOff>
    </xdr:to>
    <xdr:pic>
      <xdr:nvPicPr>
        <xdr:cNvPr id="10415" name="Picture 212" descr="KMTC VN small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8098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9525</xdr:colOff>
      <xdr:row>0</xdr:row>
      <xdr:rowOff>695325</xdr:rowOff>
    </xdr:from>
    <xdr:to>
      <xdr:col>11</xdr:col>
      <xdr:colOff>552450</xdr:colOff>
      <xdr:row>1</xdr:row>
      <xdr:rowOff>47625</xdr:rowOff>
    </xdr:to>
    <xdr:sp macro="" textlink="">
      <xdr:nvSpPr>
        <xdr:cNvPr id="10416" name="AutoShape 213"/>
        <xdr:cNvSpPr>
          <a:spLocks noChangeArrowheads="1"/>
        </xdr:cNvSpPr>
      </xdr:nvSpPr>
      <xdr:spPr bwMode="auto">
        <a:xfrm>
          <a:off x="4610100" y="695325"/>
          <a:ext cx="5019675" cy="952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gradFill rotWithShape="1">
          <a:gsLst>
            <a:gs pos="0">
              <a:srgbClr val="FFFFFF"/>
            </a:gs>
            <a:gs pos="50000">
              <a:srgbClr val="000000"/>
            </a:gs>
            <a:gs pos="100000">
              <a:srgbClr val="FF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439389</xdr:colOff>
      <xdr:row>0</xdr:row>
      <xdr:rowOff>0</xdr:rowOff>
    </xdr:from>
    <xdr:to>
      <xdr:col>9</xdr:col>
      <xdr:colOff>806263</xdr:colOff>
      <xdr:row>5</xdr:row>
      <xdr:rowOff>282742</xdr:rowOff>
    </xdr:to>
    <xdr:grpSp>
      <xdr:nvGrpSpPr>
        <xdr:cNvPr id="15" name="Group 14"/>
        <xdr:cNvGrpSpPr/>
      </xdr:nvGrpSpPr>
      <xdr:grpSpPr>
        <a:xfrm>
          <a:off x="5178077" y="0"/>
          <a:ext cx="5796124" cy="1497180"/>
          <a:chOff x="5178077" y="0"/>
          <a:chExt cx="5796124" cy="1497180"/>
        </a:xfrm>
      </xdr:grpSpPr>
      <xdr:sp macro="" textlink="">
        <xdr:nvSpPr>
          <xdr:cNvPr id="48129" name="AutoShape 1">
            <a:hlinkClick xmlns:r="http://schemas.openxmlformats.org/officeDocument/2006/relationships" r:id="rId1"/>
          </xdr:cNvPr>
          <xdr:cNvSpPr>
            <a:spLocks noChangeArrowheads="1"/>
          </xdr:cNvSpPr>
        </xdr:nvSpPr>
        <xdr:spPr bwMode="auto">
          <a:xfrm>
            <a:off x="5178077" y="0"/>
            <a:ext cx="5796124" cy="1427350"/>
          </a:xfrm>
          <a:prstGeom prst="star16">
            <a:avLst>
              <a:gd name="adj" fmla="val 37500"/>
            </a:avLst>
          </a:prstGeom>
          <a:gradFill rotWithShape="0">
            <a:gsLst>
              <a:gs pos="0">
                <a:srgbClr val="FFCC00">
                  <a:alpha val="80000"/>
                </a:srgbClr>
              </a:gs>
              <a:gs pos="50000">
                <a:srgbClr val="FFFFFF"/>
              </a:gs>
              <a:gs pos="100000">
                <a:srgbClr val="FFCC00">
                  <a:alpha val="80000"/>
                </a:srgbClr>
              </a:gs>
            </a:gsLst>
            <a:lin ang="2700000" scaled="1"/>
          </a:gra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endParaRPr lang="en-US"/>
          </a:p>
        </xdr:txBody>
      </xdr:sp>
      <xdr:sp macro="" textlink="">
        <xdr:nvSpPr>
          <xdr:cNvPr id="48130" name="Text Box 2"/>
          <xdr:cNvSpPr txBox="1">
            <a:spLocks noChangeArrowheads="1"/>
          </xdr:cNvSpPr>
        </xdr:nvSpPr>
        <xdr:spPr bwMode="auto">
          <a:xfrm>
            <a:off x="6697078" y="210051"/>
            <a:ext cx="4005764" cy="1287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45720" tIns="32004" rIns="0" bIns="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en-US" sz="1700" b="1" i="1" u="dbl" strike="noStrike" baseline="0">
                <a:solidFill>
                  <a:srgbClr val="008080"/>
                </a:solidFill>
                <a:latin typeface="Verdana"/>
                <a:ea typeface="Verdana"/>
                <a:cs typeface="Verdana"/>
              </a:rPr>
              <a:t>NEW INDIA &amp;M.E SERVICE</a:t>
            </a:r>
            <a:endParaRPr lang="en-US" sz="1100" b="1" i="0" u="none" strike="noStrike" baseline="0">
              <a:solidFill>
                <a:srgbClr val="0000FF"/>
              </a:solidFill>
              <a:latin typeface="Verdana"/>
              <a:ea typeface="Verdana"/>
              <a:cs typeface="Verdana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en-US" sz="1100" b="1" i="0" u="none" strike="noStrike" baseline="0">
                <a:solidFill>
                  <a:srgbClr val="0000FF"/>
                </a:solidFill>
                <a:latin typeface="Verdana"/>
                <a:ea typeface="Verdana"/>
                <a:cs typeface="Verdana"/>
              </a:rPr>
              <a:t>    </a:t>
            </a:r>
            <a:r>
              <a:rPr lang="en-US" sz="1400" b="1" i="0" u="none" strike="noStrike" baseline="0">
                <a:solidFill>
                  <a:srgbClr val="0000FF"/>
                </a:solidFill>
                <a:latin typeface="Times New Roman"/>
                <a:cs typeface="Times New Roman"/>
              </a:rPr>
              <a:t>HCM - COLOMBO : 13 DAYS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en-US" sz="1400" b="1" i="0" u="none" strike="noStrike" baseline="0">
                <a:solidFill>
                  <a:srgbClr val="0000FF"/>
                </a:solidFill>
                <a:latin typeface="Times New Roman"/>
                <a:cs typeface="Times New Roman"/>
              </a:rPr>
              <a:t>    HCM - NHAVA SHEVA : 14 DAYS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en-US" sz="1400" b="1" i="0" u="none" strike="noStrike" baseline="0">
                <a:solidFill>
                  <a:srgbClr val="0000FF"/>
                </a:solidFill>
                <a:latin typeface="Times New Roman"/>
                <a:cs typeface="Times New Roman"/>
              </a:rPr>
              <a:t>    HCM - CHENNAI: 16 DAYS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en-US" sz="1400" b="1" i="0" u="none" strike="noStrike" baseline="0">
                <a:solidFill>
                  <a:srgbClr val="0000FF"/>
                </a:solidFill>
                <a:latin typeface="Times New Roman"/>
                <a:cs typeface="Times New Roman"/>
              </a:rPr>
              <a:t>    HCM - JEBEL ALI     : 21 DAYS</a:t>
            </a:r>
            <a:endParaRPr lang="en-US" sz="1300" b="1" i="0" u="none" strike="noStrike" baseline="0">
              <a:solidFill>
                <a:srgbClr val="0000FF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en-US" sz="1300" b="1" i="0" u="none" strike="noStrike" baseline="0">
                <a:solidFill>
                  <a:srgbClr val="0000FF"/>
                </a:solidFill>
                <a:latin typeface="Times New Roman"/>
                <a:cs typeface="Times New Roman"/>
              </a:rPr>
              <a:t>  </a:t>
            </a:r>
          </a:p>
          <a:p>
            <a:pPr algn="l" rtl="0">
              <a:lnSpc>
                <a:spcPts val="900"/>
              </a:lnSpc>
              <a:defRPr sz="1000"/>
            </a:pPr>
            <a:endParaRPr lang="en-US" sz="900" b="1" i="0" u="none" strike="noStrike" baseline="0">
              <a:solidFill>
                <a:srgbClr val="0000FF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sz="1000" b="1" i="0" u="none" strike="noStrike" baseline="0">
              <a:solidFill>
                <a:srgbClr val="0000FF"/>
              </a:solidFill>
              <a:latin typeface="VNI-Franko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sz="1000" b="1" i="0" u="none" strike="noStrike" baseline="0">
              <a:solidFill>
                <a:srgbClr val="0000FF"/>
              </a:solidFill>
              <a:latin typeface="VNI-Franko"/>
            </a:endParaRPr>
          </a:p>
        </xdr:txBody>
      </xdr:sp>
    </xdr:grpSp>
    <xdr:clientData/>
  </xdr:twoCellAnchor>
  <xdr:twoCellAnchor>
    <xdr:from>
      <xdr:col>11</xdr:col>
      <xdr:colOff>581025</xdr:colOff>
      <xdr:row>3</xdr:row>
      <xdr:rowOff>2123</xdr:rowOff>
    </xdr:from>
    <xdr:to>
      <xdr:col>13</xdr:col>
      <xdr:colOff>1079500</xdr:colOff>
      <xdr:row>6</xdr:row>
      <xdr:rowOff>166688</xdr:rowOff>
    </xdr:to>
    <xdr:pic>
      <xdr:nvPicPr>
        <xdr:cNvPr id="1732" name="Picture 3" descr="T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880181" y="811748"/>
          <a:ext cx="2748757" cy="878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114300</xdr:rowOff>
    </xdr:from>
    <xdr:to>
      <xdr:col>4</xdr:col>
      <xdr:colOff>57150</xdr:colOff>
      <xdr:row>3</xdr:row>
      <xdr:rowOff>171450</xdr:rowOff>
    </xdr:to>
    <xdr:pic>
      <xdr:nvPicPr>
        <xdr:cNvPr id="1733" name="Picture 631" descr="KMTC VN small 2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114300"/>
          <a:ext cx="47339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1127171</xdr:colOff>
      <xdr:row>20</xdr:row>
      <xdr:rowOff>129489</xdr:rowOff>
    </xdr:from>
    <xdr:to>
      <xdr:col>1</xdr:col>
      <xdr:colOff>121031</xdr:colOff>
      <xdr:row>24</xdr:row>
      <xdr:rowOff>0</xdr:rowOff>
    </xdr:to>
    <xdr:sp macro="" textlink="">
      <xdr:nvSpPr>
        <xdr:cNvPr id="12" name="AutoShape 7"/>
        <xdr:cNvSpPr>
          <a:spLocks noChangeArrowheads="1"/>
        </xdr:cNvSpPr>
      </xdr:nvSpPr>
      <xdr:spPr bwMode="auto">
        <a:xfrm>
          <a:off x="1127171" y="1653489"/>
          <a:ext cx="958391" cy="632511"/>
        </a:xfrm>
        <a:prstGeom prst="irregularSeal1">
          <a:avLst/>
        </a:prstGeom>
        <a:solidFill>
          <a:srgbClr val="FF0000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VNI-Times"/>
            </a:rPr>
            <a:t>NEW</a:t>
          </a:r>
        </a:p>
      </xdr:txBody>
    </xdr:sp>
    <xdr:clientData/>
  </xdr:twoCellAnchor>
  <xdr:twoCellAnchor>
    <xdr:from>
      <xdr:col>0</xdr:col>
      <xdr:colOff>1182455</xdr:colOff>
      <xdr:row>6</xdr:row>
      <xdr:rowOff>157303</xdr:rowOff>
    </xdr:from>
    <xdr:to>
      <xdr:col>1</xdr:col>
      <xdr:colOff>176315</xdr:colOff>
      <xdr:row>10</xdr:row>
      <xdr:rowOff>124068</xdr:rowOff>
    </xdr:to>
    <xdr:sp macro="" textlink="">
      <xdr:nvSpPr>
        <xdr:cNvPr id="14" name="AutoShape 7"/>
        <xdr:cNvSpPr>
          <a:spLocks noChangeArrowheads="1"/>
        </xdr:cNvSpPr>
      </xdr:nvSpPr>
      <xdr:spPr bwMode="auto">
        <a:xfrm>
          <a:off x="1182455" y="1681303"/>
          <a:ext cx="958391" cy="728765"/>
        </a:xfrm>
        <a:prstGeom prst="irregularSeal1">
          <a:avLst/>
        </a:prstGeom>
        <a:solidFill>
          <a:srgbClr val="FF0000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VNI-Times"/>
            </a:rPr>
            <a:t>NEW</a:t>
          </a:r>
        </a:p>
      </xdr:txBody>
    </xdr:sp>
    <xdr:clientData/>
  </xdr:twoCellAnchor>
  <xdr:twoCellAnchor>
    <xdr:from>
      <xdr:col>0</xdr:col>
      <xdr:colOff>1313423</xdr:colOff>
      <xdr:row>27</xdr:row>
      <xdr:rowOff>157303</xdr:rowOff>
    </xdr:from>
    <xdr:to>
      <xdr:col>1</xdr:col>
      <xdr:colOff>307283</xdr:colOff>
      <xdr:row>31</xdr:row>
      <xdr:rowOff>100256</xdr:rowOff>
    </xdr:to>
    <xdr:sp macro="" textlink="">
      <xdr:nvSpPr>
        <xdr:cNvPr id="13" name="AutoShape 7"/>
        <xdr:cNvSpPr>
          <a:spLocks noChangeArrowheads="1"/>
        </xdr:cNvSpPr>
      </xdr:nvSpPr>
      <xdr:spPr bwMode="auto">
        <a:xfrm>
          <a:off x="1313423" y="20445553"/>
          <a:ext cx="958391" cy="728766"/>
        </a:xfrm>
        <a:prstGeom prst="irregularSeal1">
          <a:avLst/>
        </a:prstGeom>
        <a:solidFill>
          <a:srgbClr val="FF0000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VNI-Times"/>
            </a:rPr>
            <a:t>NEW</a:t>
          </a:r>
        </a:p>
      </xdr:txBody>
    </xdr:sp>
    <xdr:clientData/>
  </xdr:twoCellAnchor>
  <xdr:twoCellAnchor>
    <xdr:from>
      <xdr:col>0</xdr:col>
      <xdr:colOff>1344941</xdr:colOff>
      <xdr:row>13</xdr:row>
      <xdr:rowOff>168510</xdr:rowOff>
    </xdr:from>
    <xdr:to>
      <xdr:col>1</xdr:col>
      <xdr:colOff>251956</xdr:colOff>
      <xdr:row>17</xdr:row>
      <xdr:rowOff>135275</xdr:rowOff>
    </xdr:to>
    <xdr:sp macro="" textlink="">
      <xdr:nvSpPr>
        <xdr:cNvPr id="17" name="AutoShape 7"/>
        <xdr:cNvSpPr>
          <a:spLocks noChangeArrowheads="1"/>
        </xdr:cNvSpPr>
      </xdr:nvSpPr>
      <xdr:spPr bwMode="auto">
        <a:xfrm>
          <a:off x="1344941" y="3026010"/>
          <a:ext cx="871546" cy="728765"/>
        </a:xfrm>
        <a:prstGeom prst="irregularSeal1">
          <a:avLst/>
        </a:prstGeom>
        <a:solidFill>
          <a:srgbClr val="FF0000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VNI-Times"/>
            </a:rPr>
            <a:t>NEW</a:t>
          </a:r>
        </a:p>
      </xdr:txBody>
    </xdr:sp>
    <xdr:clientData/>
  </xdr:twoCellAnchor>
  <xdr:twoCellAnchor>
    <xdr:from>
      <xdr:col>1</xdr:col>
      <xdr:colOff>47626</xdr:colOff>
      <xdr:row>92</xdr:row>
      <xdr:rowOff>64434</xdr:rowOff>
    </xdr:from>
    <xdr:to>
      <xdr:col>2</xdr:col>
      <xdr:colOff>107259</xdr:colOff>
      <xdr:row>96</xdr:row>
      <xdr:rowOff>178593</xdr:rowOff>
    </xdr:to>
    <xdr:sp macro="" textlink="">
      <xdr:nvSpPr>
        <xdr:cNvPr id="18" name="AutoShape 7"/>
        <xdr:cNvSpPr>
          <a:spLocks noChangeArrowheads="1"/>
        </xdr:cNvSpPr>
      </xdr:nvSpPr>
      <xdr:spPr bwMode="auto">
        <a:xfrm>
          <a:off x="2012157" y="18042872"/>
          <a:ext cx="1035946" cy="876159"/>
        </a:xfrm>
        <a:prstGeom prst="irregularSeal1">
          <a:avLst/>
        </a:prstGeom>
        <a:solidFill>
          <a:srgbClr val="FF0000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FFFF00"/>
              </a:solidFill>
              <a:latin typeface="VNI-Times"/>
            </a:rPr>
            <a:t>NEW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</xdr:row>
      <xdr:rowOff>0</xdr:rowOff>
    </xdr:from>
    <xdr:to>
      <xdr:col>8</xdr:col>
      <xdr:colOff>371475</xdr:colOff>
      <xdr:row>1</xdr:row>
      <xdr:rowOff>85725</xdr:rowOff>
    </xdr:to>
    <xdr:sp macro="" textlink="">
      <xdr:nvSpPr>
        <xdr:cNvPr id="52432" name="Text Box 2"/>
        <xdr:cNvSpPr txBox="1">
          <a:spLocks noChangeArrowheads="1"/>
        </xdr:cNvSpPr>
      </xdr:nvSpPr>
      <xdr:spPr bwMode="auto">
        <a:xfrm>
          <a:off x="4876800" y="571500"/>
          <a:ext cx="4524375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0" bIns="0" anchor="t"/>
        <a:lstStyle/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VNI-Times"/>
          </a:endParaRPr>
        </a:p>
        <a:p>
          <a:pPr algn="ctr" rtl="0">
            <a:defRPr sz="1000"/>
          </a:pPr>
          <a:r>
            <a:rPr lang="en-US" sz="2500" b="1" i="0" u="none" strike="noStrike" baseline="0">
              <a:solidFill>
                <a:srgbClr val="0000FF"/>
              </a:solidFill>
              <a:latin typeface="Verdana"/>
            </a:rPr>
            <a:t>SGN - JAPAN MAIN PORT SERVICE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552450</xdr:colOff>
      <xdr:row>1</xdr:row>
      <xdr:rowOff>0</xdr:rowOff>
    </xdr:to>
    <xdr:pic>
      <xdr:nvPicPr>
        <xdr:cNvPr id="3335" name="Picture 211" descr="KMTC VN small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838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323850</xdr:colOff>
      <xdr:row>0</xdr:row>
      <xdr:rowOff>685800</xdr:rowOff>
    </xdr:from>
    <xdr:to>
      <xdr:col>8</xdr:col>
      <xdr:colOff>638175</xdr:colOff>
      <xdr:row>1</xdr:row>
      <xdr:rowOff>47625</xdr:rowOff>
    </xdr:to>
    <xdr:sp macro="" textlink="">
      <xdr:nvSpPr>
        <xdr:cNvPr id="3336" name="AutoShape 212"/>
        <xdr:cNvSpPr>
          <a:spLocks noChangeArrowheads="1"/>
        </xdr:cNvSpPr>
      </xdr:nvSpPr>
      <xdr:spPr bwMode="auto">
        <a:xfrm>
          <a:off x="5448300" y="685800"/>
          <a:ext cx="5400675" cy="104775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gradFill rotWithShape="1">
          <a:gsLst>
            <a:gs pos="0">
              <a:srgbClr val="FFFFFF"/>
            </a:gs>
            <a:gs pos="50000">
              <a:srgbClr val="000000"/>
            </a:gs>
            <a:gs pos="100000">
              <a:srgbClr val="FF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0</xdr:row>
      <xdr:rowOff>0</xdr:rowOff>
    </xdr:from>
    <xdr:to>
      <xdr:col>11</xdr:col>
      <xdr:colOff>323850</xdr:colOff>
      <xdr:row>0</xdr:row>
      <xdr:rowOff>0</xdr:rowOff>
    </xdr:to>
    <xdr:sp macro="" textlink="">
      <xdr:nvSpPr>
        <xdr:cNvPr id="50382" name="Text Box 2"/>
        <xdr:cNvSpPr txBox="1">
          <a:spLocks noChangeArrowheads="1"/>
        </xdr:cNvSpPr>
      </xdr:nvSpPr>
      <xdr:spPr bwMode="auto">
        <a:xfrm>
          <a:off x="5334000" y="0"/>
          <a:ext cx="3838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0" bIns="0" anchor="t"/>
        <a:lstStyle/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VNI-Times"/>
          </a:endParaRPr>
        </a:p>
        <a:p>
          <a:pPr algn="ctr" rtl="0">
            <a:defRPr sz="1000"/>
          </a:pPr>
          <a:r>
            <a:rPr lang="en-US" sz="2500" b="1" i="0" u="none" strike="noStrike" baseline="0">
              <a:solidFill>
                <a:srgbClr val="0000FF"/>
              </a:solidFill>
              <a:latin typeface="Verdana"/>
            </a:rPr>
            <a:t>SGN - JAPAN SUB PORT SERVICE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887413</xdr:colOff>
      <xdr:row>1</xdr:row>
      <xdr:rowOff>0</xdr:rowOff>
    </xdr:to>
    <xdr:pic>
      <xdr:nvPicPr>
        <xdr:cNvPr id="4359" name="Picture 209" descr="KMTC VN small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838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685800</xdr:colOff>
      <xdr:row>0</xdr:row>
      <xdr:rowOff>704850</xdr:rowOff>
    </xdr:from>
    <xdr:to>
      <xdr:col>12</xdr:col>
      <xdr:colOff>95250</xdr:colOff>
      <xdr:row>1</xdr:row>
      <xdr:rowOff>57150</xdr:rowOff>
    </xdr:to>
    <xdr:sp macro="" textlink="">
      <xdr:nvSpPr>
        <xdr:cNvPr id="4360" name="AutoShape 210"/>
        <xdr:cNvSpPr>
          <a:spLocks noChangeArrowheads="1"/>
        </xdr:cNvSpPr>
      </xdr:nvSpPr>
      <xdr:spPr bwMode="auto">
        <a:xfrm>
          <a:off x="4638675" y="704850"/>
          <a:ext cx="5019675" cy="952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gradFill rotWithShape="1">
          <a:gsLst>
            <a:gs pos="0">
              <a:srgbClr val="FFFFFF"/>
            </a:gs>
            <a:gs pos="50000">
              <a:srgbClr val="000000"/>
            </a:gs>
            <a:gs pos="100000">
              <a:srgbClr val="FF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</xdr:row>
      <xdr:rowOff>0</xdr:rowOff>
    </xdr:from>
    <xdr:to>
      <xdr:col>12</xdr:col>
      <xdr:colOff>266700</xdr:colOff>
      <xdr:row>1</xdr:row>
      <xdr:rowOff>0</xdr:rowOff>
    </xdr:to>
    <xdr:sp macro="" textlink="">
      <xdr:nvSpPr>
        <xdr:cNvPr id="51409" name="Text Box 2"/>
        <xdr:cNvSpPr txBox="1">
          <a:spLocks noChangeArrowheads="1"/>
        </xdr:cNvSpPr>
      </xdr:nvSpPr>
      <xdr:spPr bwMode="auto">
        <a:xfrm>
          <a:off x="5629275" y="0"/>
          <a:ext cx="3838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0" bIns="0" anchor="t"/>
        <a:lstStyle/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VNI-Times"/>
          </a:endParaRPr>
        </a:p>
        <a:p>
          <a:pPr algn="ctr" rtl="0">
            <a:defRPr sz="1000"/>
          </a:pPr>
          <a:r>
            <a:rPr lang="en-US" sz="2500" b="1" i="0" u="none" strike="noStrike" baseline="0">
              <a:solidFill>
                <a:srgbClr val="0000FF"/>
              </a:solidFill>
              <a:latin typeface="Verdana"/>
            </a:rPr>
            <a:t>SGN - JAPAN SUB PORT SERVICE</a:t>
          </a: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47625</xdr:colOff>
      <xdr:row>2</xdr:row>
      <xdr:rowOff>0</xdr:rowOff>
    </xdr:to>
    <xdr:pic>
      <xdr:nvPicPr>
        <xdr:cNvPr id="5383" name="Picture 211" descr="KMTC VN small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838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95250</xdr:colOff>
      <xdr:row>1</xdr:row>
      <xdr:rowOff>704850</xdr:rowOff>
    </xdr:from>
    <xdr:to>
      <xdr:col>12</xdr:col>
      <xdr:colOff>390525</xdr:colOff>
      <xdr:row>2</xdr:row>
      <xdr:rowOff>57150</xdr:rowOff>
    </xdr:to>
    <xdr:sp macro="" textlink="">
      <xdr:nvSpPr>
        <xdr:cNvPr id="5384" name="AutoShape 214"/>
        <xdr:cNvSpPr>
          <a:spLocks noChangeArrowheads="1"/>
        </xdr:cNvSpPr>
      </xdr:nvSpPr>
      <xdr:spPr bwMode="auto">
        <a:xfrm>
          <a:off x="4762500" y="704850"/>
          <a:ext cx="5019675" cy="952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gradFill rotWithShape="1">
          <a:gsLst>
            <a:gs pos="0">
              <a:srgbClr val="FFFFFF"/>
            </a:gs>
            <a:gs pos="50000">
              <a:srgbClr val="000000"/>
            </a:gs>
            <a:gs pos="100000">
              <a:srgbClr val="FF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0</xdr:rowOff>
    </xdr:from>
    <xdr:to>
      <xdr:col>6</xdr:col>
      <xdr:colOff>695325</xdr:colOff>
      <xdr:row>0</xdr:row>
      <xdr:rowOff>0</xdr:rowOff>
    </xdr:to>
    <xdr:sp macro="" textlink="">
      <xdr:nvSpPr>
        <xdr:cNvPr id="53456" name="Text Box 2"/>
        <xdr:cNvSpPr txBox="1">
          <a:spLocks noChangeArrowheads="1"/>
        </xdr:cNvSpPr>
      </xdr:nvSpPr>
      <xdr:spPr bwMode="auto">
        <a:xfrm>
          <a:off x="5686425" y="0"/>
          <a:ext cx="3838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0" bIns="0" anchor="t"/>
        <a:lstStyle/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VNI-Times"/>
          </a:endParaRPr>
        </a:p>
        <a:p>
          <a:pPr algn="ctr" rtl="0">
            <a:defRPr sz="1000"/>
          </a:pPr>
          <a:r>
            <a:rPr lang="en-US" sz="2500" b="1" i="0" u="none" strike="noStrike" baseline="0">
              <a:solidFill>
                <a:srgbClr val="0000FF"/>
              </a:solidFill>
              <a:latin typeface="Verdana"/>
            </a:rPr>
            <a:t>SGN - CHINA MAIN PORT SERVICE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638175</xdr:colOff>
      <xdr:row>1</xdr:row>
      <xdr:rowOff>0</xdr:rowOff>
    </xdr:to>
    <xdr:pic>
      <xdr:nvPicPr>
        <xdr:cNvPr id="6407" name="Picture 210" descr="KMTC VN small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838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685800</xdr:colOff>
      <xdr:row>0</xdr:row>
      <xdr:rowOff>695325</xdr:rowOff>
    </xdr:from>
    <xdr:to>
      <xdr:col>6</xdr:col>
      <xdr:colOff>847725</xdr:colOff>
      <xdr:row>1</xdr:row>
      <xdr:rowOff>47625</xdr:rowOff>
    </xdr:to>
    <xdr:sp macro="" textlink="">
      <xdr:nvSpPr>
        <xdr:cNvPr id="6408" name="AutoShape 211"/>
        <xdr:cNvSpPr>
          <a:spLocks noChangeArrowheads="1"/>
        </xdr:cNvSpPr>
      </xdr:nvSpPr>
      <xdr:spPr bwMode="auto">
        <a:xfrm>
          <a:off x="4657725" y="695325"/>
          <a:ext cx="5019675" cy="952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gradFill rotWithShape="1">
          <a:gsLst>
            <a:gs pos="0">
              <a:srgbClr val="FFFFFF"/>
            </a:gs>
            <a:gs pos="50000">
              <a:srgbClr val="000000"/>
            </a:gs>
            <a:gs pos="100000">
              <a:srgbClr val="FF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0</xdr:rowOff>
    </xdr:from>
    <xdr:to>
      <xdr:col>10</xdr:col>
      <xdr:colOff>495300</xdr:colOff>
      <xdr:row>1</xdr:row>
      <xdr:rowOff>57150</xdr:rowOff>
    </xdr:to>
    <xdr:sp macro="" textlink="">
      <xdr:nvSpPr>
        <xdr:cNvPr id="54480" name="Text Box 2"/>
        <xdr:cNvSpPr txBox="1">
          <a:spLocks noChangeArrowheads="1"/>
        </xdr:cNvSpPr>
      </xdr:nvSpPr>
      <xdr:spPr bwMode="auto">
        <a:xfrm>
          <a:off x="5238750" y="571500"/>
          <a:ext cx="3838575" cy="476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0" bIns="0" anchor="t"/>
        <a:lstStyle/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VNI-Times"/>
          </a:endParaRPr>
        </a:p>
        <a:p>
          <a:pPr algn="ctr" rtl="0">
            <a:defRPr sz="1000"/>
          </a:pPr>
          <a:r>
            <a:rPr lang="en-US" sz="2500" b="1" i="0" u="none" strike="noStrike" baseline="0">
              <a:solidFill>
                <a:srgbClr val="0000FF"/>
              </a:solidFill>
              <a:latin typeface="Verdana"/>
            </a:rPr>
            <a:t>SGN - CHINA SUB PORT SERVICE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228600</xdr:colOff>
      <xdr:row>1</xdr:row>
      <xdr:rowOff>0</xdr:rowOff>
    </xdr:to>
    <xdr:pic>
      <xdr:nvPicPr>
        <xdr:cNvPr id="7431" name="Picture 211" descr="KMTC VN small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838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647700</xdr:colOff>
      <xdr:row>0</xdr:row>
      <xdr:rowOff>704850</xdr:rowOff>
    </xdr:from>
    <xdr:to>
      <xdr:col>11</xdr:col>
      <xdr:colOff>285750</xdr:colOff>
      <xdr:row>1</xdr:row>
      <xdr:rowOff>57150</xdr:rowOff>
    </xdr:to>
    <xdr:sp macro="" textlink="">
      <xdr:nvSpPr>
        <xdr:cNvPr id="7432" name="AutoShape 212"/>
        <xdr:cNvSpPr>
          <a:spLocks noChangeArrowheads="1"/>
        </xdr:cNvSpPr>
      </xdr:nvSpPr>
      <xdr:spPr bwMode="auto">
        <a:xfrm>
          <a:off x="4591050" y="704850"/>
          <a:ext cx="5019675" cy="952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gradFill rotWithShape="1">
          <a:gsLst>
            <a:gs pos="0">
              <a:srgbClr val="FFFFFF"/>
            </a:gs>
            <a:gs pos="50000">
              <a:srgbClr val="000000"/>
            </a:gs>
            <a:gs pos="100000">
              <a:srgbClr val="FF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0</xdr:rowOff>
    </xdr:from>
    <xdr:to>
      <xdr:col>11</xdr:col>
      <xdr:colOff>466725</xdr:colOff>
      <xdr:row>0</xdr:row>
      <xdr:rowOff>0</xdr:rowOff>
    </xdr:to>
    <xdr:sp macro="" textlink="">
      <xdr:nvSpPr>
        <xdr:cNvPr id="55504" name="Text Box 2"/>
        <xdr:cNvSpPr txBox="1">
          <a:spLocks noChangeArrowheads="1"/>
        </xdr:cNvSpPr>
      </xdr:nvSpPr>
      <xdr:spPr bwMode="auto">
        <a:xfrm>
          <a:off x="5629275" y="0"/>
          <a:ext cx="3838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0" bIns="0" anchor="t"/>
        <a:lstStyle/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VNI-Times"/>
          </a:endParaRPr>
        </a:p>
        <a:p>
          <a:pPr algn="ctr" rtl="0">
            <a:defRPr sz="1000"/>
          </a:pPr>
          <a:r>
            <a:rPr lang="en-US" sz="2500" b="1" i="0" u="none" strike="noStrike" baseline="0">
              <a:solidFill>
                <a:srgbClr val="0000FF"/>
              </a:solidFill>
              <a:latin typeface="Verdana"/>
            </a:rPr>
            <a:t>SGN - CHINA SUB PORT SERVICE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247650</xdr:colOff>
      <xdr:row>1</xdr:row>
      <xdr:rowOff>0</xdr:rowOff>
    </xdr:to>
    <xdr:pic>
      <xdr:nvPicPr>
        <xdr:cNvPr id="8455" name="Picture 211" descr="KMTC VN small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838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95250</xdr:colOff>
      <xdr:row>0</xdr:row>
      <xdr:rowOff>704850</xdr:rowOff>
    </xdr:from>
    <xdr:to>
      <xdr:col>11</xdr:col>
      <xdr:colOff>647700</xdr:colOff>
      <xdr:row>1</xdr:row>
      <xdr:rowOff>57150</xdr:rowOff>
    </xdr:to>
    <xdr:sp macro="" textlink="">
      <xdr:nvSpPr>
        <xdr:cNvPr id="8456" name="AutoShape 212"/>
        <xdr:cNvSpPr>
          <a:spLocks noChangeArrowheads="1"/>
        </xdr:cNvSpPr>
      </xdr:nvSpPr>
      <xdr:spPr bwMode="auto">
        <a:xfrm>
          <a:off x="4629150" y="704850"/>
          <a:ext cx="5019675" cy="952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gradFill rotWithShape="1">
          <a:gsLst>
            <a:gs pos="0">
              <a:srgbClr val="FFFFFF"/>
            </a:gs>
            <a:gs pos="50000">
              <a:srgbClr val="000000"/>
            </a:gs>
            <a:gs pos="100000">
              <a:srgbClr val="FF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</xdr:row>
      <xdr:rowOff>190500</xdr:rowOff>
    </xdr:from>
    <xdr:to>
      <xdr:col>12</xdr:col>
      <xdr:colOff>57150</xdr:colOff>
      <xdr:row>1</xdr:row>
      <xdr:rowOff>190500</xdr:rowOff>
    </xdr:to>
    <xdr:sp macro="" textlink="">
      <xdr:nvSpPr>
        <xdr:cNvPr id="56528" name="Text Box 2"/>
        <xdr:cNvSpPr txBox="1">
          <a:spLocks noChangeArrowheads="1"/>
        </xdr:cNvSpPr>
      </xdr:nvSpPr>
      <xdr:spPr bwMode="auto">
        <a:xfrm>
          <a:off x="5962650" y="733425"/>
          <a:ext cx="3838575" cy="285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0" bIns="0" anchor="t"/>
        <a:lstStyle/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VNI-Times"/>
          </a:endParaRPr>
        </a:p>
        <a:p>
          <a:pPr algn="ctr" rtl="0">
            <a:defRPr sz="1000"/>
          </a:pPr>
          <a:r>
            <a:rPr lang="en-US" sz="2500" b="1" i="0" u="none" strike="noStrike" baseline="0">
              <a:solidFill>
                <a:srgbClr val="0000FF"/>
              </a:solidFill>
              <a:latin typeface="Verdana"/>
            </a:rPr>
            <a:t>SGN - CHINA SUB PORT SERVICE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219075</xdr:colOff>
      <xdr:row>1</xdr:row>
      <xdr:rowOff>0</xdr:rowOff>
    </xdr:to>
    <xdr:pic>
      <xdr:nvPicPr>
        <xdr:cNvPr id="9479" name="Picture 210" descr="KMTC VN small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838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104775</xdr:colOff>
      <xdr:row>0</xdr:row>
      <xdr:rowOff>695325</xdr:rowOff>
    </xdr:from>
    <xdr:to>
      <xdr:col>11</xdr:col>
      <xdr:colOff>742950</xdr:colOff>
      <xdr:row>1</xdr:row>
      <xdr:rowOff>47625</xdr:rowOff>
    </xdr:to>
    <xdr:sp macro="" textlink="">
      <xdr:nvSpPr>
        <xdr:cNvPr id="9480" name="AutoShape 211"/>
        <xdr:cNvSpPr>
          <a:spLocks noChangeArrowheads="1"/>
        </xdr:cNvSpPr>
      </xdr:nvSpPr>
      <xdr:spPr bwMode="auto">
        <a:xfrm>
          <a:off x="4667250" y="695325"/>
          <a:ext cx="5019675" cy="95250"/>
        </a:xfrm>
        <a:custGeom>
          <a:avLst/>
          <a:gdLst>
            <a:gd name="T0" fmla="*/ 2147483647 w 21600"/>
            <a:gd name="T1" fmla="*/ 2147483647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0 h 216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2160 w 21600"/>
            <a:gd name="T13" fmla="*/ 8640 h 21600"/>
            <a:gd name="T14" fmla="*/ 19440 w 21600"/>
            <a:gd name="T15" fmla="*/ 1296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00" y="0"/>
              </a:moveTo>
              <a:lnTo>
                <a:pt x="6480" y="4320"/>
              </a:lnTo>
              <a:lnTo>
                <a:pt x="8640" y="4320"/>
              </a:lnTo>
              <a:lnTo>
                <a:pt x="8640" y="8640"/>
              </a:lnTo>
              <a:lnTo>
                <a:pt x="4320" y="8640"/>
              </a:lnTo>
              <a:lnTo>
                <a:pt x="4320" y="6480"/>
              </a:lnTo>
              <a:lnTo>
                <a:pt x="0" y="10800"/>
              </a:lnTo>
              <a:lnTo>
                <a:pt x="4320" y="15120"/>
              </a:lnTo>
              <a:lnTo>
                <a:pt x="4320" y="12960"/>
              </a:lnTo>
              <a:lnTo>
                <a:pt x="8640" y="12960"/>
              </a:lnTo>
              <a:lnTo>
                <a:pt x="8640" y="17280"/>
              </a:lnTo>
              <a:lnTo>
                <a:pt x="6480" y="17280"/>
              </a:lnTo>
              <a:lnTo>
                <a:pt x="10800" y="21600"/>
              </a:lnTo>
              <a:lnTo>
                <a:pt x="15120" y="17280"/>
              </a:lnTo>
              <a:lnTo>
                <a:pt x="12960" y="17280"/>
              </a:lnTo>
              <a:lnTo>
                <a:pt x="12960" y="12960"/>
              </a:lnTo>
              <a:lnTo>
                <a:pt x="17280" y="12960"/>
              </a:lnTo>
              <a:lnTo>
                <a:pt x="17280" y="15120"/>
              </a:lnTo>
              <a:lnTo>
                <a:pt x="21600" y="10800"/>
              </a:lnTo>
              <a:lnTo>
                <a:pt x="17280" y="6480"/>
              </a:lnTo>
              <a:lnTo>
                <a:pt x="17280" y="8640"/>
              </a:lnTo>
              <a:lnTo>
                <a:pt x="12960" y="8640"/>
              </a:lnTo>
              <a:lnTo>
                <a:pt x="12960" y="4320"/>
              </a:lnTo>
              <a:lnTo>
                <a:pt x="15120" y="4320"/>
              </a:lnTo>
              <a:lnTo>
                <a:pt x="10800" y="0"/>
              </a:lnTo>
              <a:close/>
            </a:path>
          </a:pathLst>
        </a:custGeom>
        <a:gradFill rotWithShape="1">
          <a:gsLst>
            <a:gs pos="0">
              <a:srgbClr val="FFFFFF"/>
            </a:gs>
            <a:gs pos="50000">
              <a:srgbClr val="000000"/>
            </a:gs>
            <a:gs pos="100000">
              <a:srgbClr val="FFFF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28575</xdr:colOff>
      <xdr:row>1</xdr:row>
      <xdr:rowOff>190500</xdr:rowOff>
    </xdr:from>
    <xdr:to>
      <xdr:col>12</xdr:col>
      <xdr:colOff>57150</xdr:colOff>
      <xdr:row>1</xdr:row>
      <xdr:rowOff>190500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959475" y="755650"/>
          <a:ext cx="38322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0" bIns="0" anchor="t"/>
        <a:lstStyle/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VNI-Times"/>
          </a:endParaRPr>
        </a:p>
        <a:p>
          <a:pPr algn="ctr" rtl="0">
            <a:defRPr sz="1000"/>
          </a:pPr>
          <a:r>
            <a:rPr lang="en-US" sz="2500" b="1" i="0" u="none" strike="noStrike" baseline="0">
              <a:solidFill>
                <a:srgbClr val="0000FF"/>
              </a:solidFill>
              <a:latin typeface="Verdana"/>
            </a:rPr>
            <a:t>SGN - CHINA SUB PORT SERVICE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Normal="5" zoomScaleSheetLayoutView="70" workbookViewId="0"/>
  </sheetViews>
  <sheetFormatPr defaultRowHeight="16.5" x14ac:dyDescent="0.3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view="pageBreakPreview" topLeftCell="A2" zoomScale="80" zoomScaleSheetLayoutView="80" workbookViewId="0">
      <selection activeCell="A28" sqref="A28"/>
    </sheetView>
  </sheetViews>
  <sheetFormatPr defaultRowHeight="16.5" x14ac:dyDescent="0.3"/>
  <cols>
    <col min="1" max="1" width="25.5" customWidth="1"/>
    <col min="2" max="2" width="8.875" customWidth="1"/>
    <col min="3" max="3" width="8.25" customWidth="1"/>
    <col min="4" max="4" width="9.25" customWidth="1"/>
    <col min="5" max="5" width="8" customWidth="1"/>
    <col min="6" max="6" width="8.75" customWidth="1"/>
    <col min="7" max="7" width="9.25" customWidth="1"/>
    <col min="8" max="8" width="9.75" customWidth="1"/>
    <col min="9" max="9" width="11.75" customWidth="1"/>
    <col min="10" max="10" width="9.625" customWidth="1"/>
    <col min="11" max="11" width="8.375" customWidth="1"/>
    <col min="12" max="12" width="10.5" customWidth="1"/>
    <col min="13" max="13" width="10.125" customWidth="1"/>
    <col min="14" max="15" width="9.75" customWidth="1"/>
    <col min="16" max="16" width="10.5" customWidth="1"/>
    <col min="17" max="17" width="10.875" customWidth="1"/>
    <col min="18" max="18" width="9.125" customWidth="1"/>
    <col min="19" max="19" width="5.875" customWidth="1"/>
  </cols>
  <sheetData>
    <row r="1" spans="1:20" ht="58.5" x14ac:dyDescent="1.1000000000000001">
      <c r="D1" s="80" t="s">
        <v>181</v>
      </c>
      <c r="E1" s="80"/>
      <c r="F1" s="80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"/>
    </row>
    <row r="2" spans="1:20" ht="17.25" thickBot="1" x14ac:dyDescent="0.35"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"/>
    </row>
    <row r="3" spans="1:20" ht="24" customHeight="1" thickBot="1" x14ac:dyDescent="0.35">
      <c r="A3" s="759" t="s">
        <v>7</v>
      </c>
      <c r="B3" s="757" t="s">
        <v>178</v>
      </c>
      <c r="C3" s="761" t="s">
        <v>177</v>
      </c>
      <c r="D3" s="755" t="s">
        <v>70</v>
      </c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</row>
    <row r="4" spans="1:20" ht="24" customHeight="1" thickBot="1" x14ac:dyDescent="0.35">
      <c r="A4" s="760"/>
      <c r="B4" s="758"/>
      <c r="C4" s="762"/>
      <c r="D4" s="117" t="s">
        <v>96</v>
      </c>
      <c r="E4" s="117" t="s">
        <v>97</v>
      </c>
      <c r="F4" s="118" t="s">
        <v>98</v>
      </c>
      <c r="G4" s="117" t="s">
        <v>68</v>
      </c>
      <c r="H4" s="118" t="s">
        <v>99</v>
      </c>
      <c r="I4" s="118" t="s">
        <v>100</v>
      </c>
      <c r="J4" s="118" t="s">
        <v>101</v>
      </c>
      <c r="K4" s="118" t="s">
        <v>102</v>
      </c>
      <c r="L4" s="118" t="s">
        <v>103</v>
      </c>
      <c r="M4" s="118" t="s">
        <v>104</v>
      </c>
      <c r="N4" s="118" t="s">
        <v>105</v>
      </c>
      <c r="O4" s="118" t="s">
        <v>106</v>
      </c>
      <c r="P4" s="118" t="s">
        <v>107</v>
      </c>
      <c r="Q4" s="118" t="s">
        <v>108</v>
      </c>
      <c r="R4" s="118" t="s">
        <v>109</v>
      </c>
    </row>
    <row r="5" spans="1:20" s="14" customFormat="1" ht="18" customHeight="1" thickTop="1" x14ac:dyDescent="0.3">
      <c r="A5" s="442" t="s">
        <v>262</v>
      </c>
      <c r="B5" s="460">
        <v>1616</v>
      </c>
      <c r="C5" s="443">
        <v>42708</v>
      </c>
      <c r="D5" s="23">
        <f>$C5+6</f>
        <v>42714</v>
      </c>
      <c r="E5" s="23">
        <f t="shared" ref="E5:R6" si="0">$C5+6</f>
        <v>42714</v>
      </c>
      <c r="F5" s="23">
        <f t="shared" si="0"/>
        <v>42714</v>
      </c>
      <c r="G5" s="23">
        <f t="shared" si="0"/>
        <v>42714</v>
      </c>
      <c r="H5" s="23">
        <f t="shared" si="0"/>
        <v>42714</v>
      </c>
      <c r="I5" s="23">
        <f t="shared" si="0"/>
        <v>42714</v>
      </c>
      <c r="J5" s="23">
        <f t="shared" si="0"/>
        <v>42714</v>
      </c>
      <c r="K5" s="23">
        <f t="shared" si="0"/>
        <v>42714</v>
      </c>
      <c r="L5" s="23">
        <f t="shared" si="0"/>
        <v>42714</v>
      </c>
      <c r="M5" s="23">
        <f t="shared" si="0"/>
        <v>42714</v>
      </c>
      <c r="N5" s="23">
        <f t="shared" si="0"/>
        <v>42714</v>
      </c>
      <c r="O5" s="23">
        <f t="shared" si="0"/>
        <v>42714</v>
      </c>
      <c r="P5" s="23">
        <f t="shared" si="0"/>
        <v>42714</v>
      </c>
      <c r="Q5" s="22">
        <f t="shared" si="0"/>
        <v>42714</v>
      </c>
      <c r="R5" s="22">
        <f t="shared" si="0"/>
        <v>42714</v>
      </c>
      <c r="S5" s="10"/>
    </row>
    <row r="6" spans="1:20" s="14" customFormat="1" ht="18" customHeight="1" x14ac:dyDescent="0.3">
      <c r="A6" s="446" t="s">
        <v>263</v>
      </c>
      <c r="B6" s="323">
        <v>1617</v>
      </c>
      <c r="C6" s="140">
        <v>42715</v>
      </c>
      <c r="D6" s="12">
        <f>$C6+6</f>
        <v>42721</v>
      </c>
      <c r="E6" s="12">
        <f t="shared" si="0"/>
        <v>42721</v>
      </c>
      <c r="F6" s="12">
        <f t="shared" si="0"/>
        <v>42721</v>
      </c>
      <c r="G6" s="12">
        <f t="shared" si="0"/>
        <v>42721</v>
      </c>
      <c r="H6" s="12">
        <f t="shared" si="0"/>
        <v>42721</v>
      </c>
      <c r="I6" s="12">
        <f t="shared" si="0"/>
        <v>42721</v>
      </c>
      <c r="J6" s="12">
        <f t="shared" si="0"/>
        <v>42721</v>
      </c>
      <c r="K6" s="12">
        <f t="shared" si="0"/>
        <v>42721</v>
      </c>
      <c r="L6" s="12">
        <f t="shared" si="0"/>
        <v>42721</v>
      </c>
      <c r="M6" s="12">
        <f t="shared" si="0"/>
        <v>42721</v>
      </c>
      <c r="N6" s="12">
        <f t="shared" si="0"/>
        <v>42721</v>
      </c>
      <c r="O6" s="12">
        <f t="shared" si="0"/>
        <v>42721</v>
      </c>
      <c r="P6" s="12">
        <f t="shared" si="0"/>
        <v>42721</v>
      </c>
      <c r="Q6" s="13">
        <f t="shared" si="0"/>
        <v>42721</v>
      </c>
      <c r="R6" s="13">
        <f t="shared" si="0"/>
        <v>42721</v>
      </c>
      <c r="S6" s="10"/>
    </row>
    <row r="7" spans="1:20" s="11" customFormat="1" ht="18" customHeight="1" x14ac:dyDescent="0.3">
      <c r="A7" s="446" t="s">
        <v>268</v>
      </c>
      <c r="B7" s="323">
        <v>1617</v>
      </c>
      <c r="C7" s="140">
        <v>42722</v>
      </c>
      <c r="D7" s="12">
        <f t="shared" ref="D7:R22" si="1">$C7+6</f>
        <v>42728</v>
      </c>
      <c r="E7" s="12">
        <f t="shared" si="1"/>
        <v>42728</v>
      </c>
      <c r="F7" s="12">
        <f t="shared" si="1"/>
        <v>42728</v>
      </c>
      <c r="G7" s="12">
        <f t="shared" si="1"/>
        <v>42728</v>
      </c>
      <c r="H7" s="12">
        <f t="shared" si="1"/>
        <v>42728</v>
      </c>
      <c r="I7" s="12">
        <f t="shared" si="1"/>
        <v>42728</v>
      </c>
      <c r="J7" s="12">
        <f t="shared" si="1"/>
        <v>42728</v>
      </c>
      <c r="K7" s="12">
        <f t="shared" si="1"/>
        <v>42728</v>
      </c>
      <c r="L7" s="12">
        <f t="shared" si="1"/>
        <v>42728</v>
      </c>
      <c r="M7" s="12">
        <f t="shared" si="1"/>
        <v>42728</v>
      </c>
      <c r="N7" s="12">
        <f t="shared" si="1"/>
        <v>42728</v>
      </c>
      <c r="O7" s="12">
        <f t="shared" si="1"/>
        <v>42728</v>
      </c>
      <c r="P7" s="12">
        <f t="shared" si="1"/>
        <v>42728</v>
      </c>
      <c r="Q7" s="13">
        <f t="shared" si="1"/>
        <v>42728</v>
      </c>
      <c r="R7" s="13">
        <f t="shared" si="1"/>
        <v>42728</v>
      </c>
      <c r="S7" s="19"/>
      <c r="T7" s="10"/>
    </row>
    <row r="8" spans="1:20" s="14" customFormat="1" ht="18" customHeight="1" x14ac:dyDescent="0.3">
      <c r="A8" s="446" t="s">
        <v>235</v>
      </c>
      <c r="B8" s="322">
        <v>1610</v>
      </c>
      <c r="C8" s="140">
        <v>42708</v>
      </c>
      <c r="D8" s="12">
        <f t="shared" si="1"/>
        <v>42714</v>
      </c>
      <c r="E8" s="12">
        <f t="shared" si="1"/>
        <v>42714</v>
      </c>
      <c r="F8" s="12">
        <f t="shared" si="1"/>
        <v>42714</v>
      </c>
      <c r="G8" s="12">
        <f t="shared" si="1"/>
        <v>42714</v>
      </c>
      <c r="H8" s="12">
        <f t="shared" si="1"/>
        <v>42714</v>
      </c>
      <c r="I8" s="12">
        <f t="shared" si="1"/>
        <v>42714</v>
      </c>
      <c r="J8" s="12">
        <f t="shared" si="1"/>
        <v>42714</v>
      </c>
      <c r="K8" s="12">
        <f t="shared" si="1"/>
        <v>42714</v>
      </c>
      <c r="L8" s="12">
        <f t="shared" si="1"/>
        <v>42714</v>
      </c>
      <c r="M8" s="12">
        <f t="shared" si="1"/>
        <v>42714</v>
      </c>
      <c r="N8" s="12">
        <f t="shared" si="1"/>
        <v>42714</v>
      </c>
      <c r="O8" s="12">
        <f t="shared" si="1"/>
        <v>42714</v>
      </c>
      <c r="P8" s="12">
        <f t="shared" si="1"/>
        <v>42714</v>
      </c>
      <c r="Q8" s="13">
        <f t="shared" si="1"/>
        <v>42714</v>
      </c>
      <c r="R8" s="13">
        <f t="shared" si="1"/>
        <v>42714</v>
      </c>
      <c r="S8" s="10"/>
    </row>
    <row r="9" spans="1:20" s="14" customFormat="1" ht="18" customHeight="1" x14ac:dyDescent="0.3">
      <c r="A9" s="446" t="s">
        <v>219</v>
      </c>
      <c r="B9" s="322">
        <v>16012</v>
      </c>
      <c r="C9" s="140">
        <v>42715</v>
      </c>
      <c r="D9" s="12">
        <f t="shared" si="1"/>
        <v>42721</v>
      </c>
      <c r="E9" s="12">
        <f t="shared" si="1"/>
        <v>42721</v>
      </c>
      <c r="F9" s="12">
        <f t="shared" si="1"/>
        <v>42721</v>
      </c>
      <c r="G9" s="12">
        <f t="shared" si="1"/>
        <v>42721</v>
      </c>
      <c r="H9" s="12">
        <f t="shared" si="1"/>
        <v>42721</v>
      </c>
      <c r="I9" s="12">
        <f t="shared" si="1"/>
        <v>42721</v>
      </c>
      <c r="J9" s="12">
        <f t="shared" si="1"/>
        <v>42721</v>
      </c>
      <c r="K9" s="12">
        <f t="shared" si="1"/>
        <v>42721</v>
      </c>
      <c r="L9" s="12">
        <f t="shared" si="1"/>
        <v>42721</v>
      </c>
      <c r="M9" s="12">
        <f t="shared" si="1"/>
        <v>42721</v>
      </c>
      <c r="N9" s="12">
        <f t="shared" si="1"/>
        <v>42721</v>
      </c>
      <c r="O9" s="12">
        <f t="shared" si="1"/>
        <v>42721</v>
      </c>
      <c r="P9" s="12">
        <f t="shared" si="1"/>
        <v>42721</v>
      </c>
      <c r="Q9" s="13">
        <f t="shared" si="1"/>
        <v>42721</v>
      </c>
      <c r="R9" s="13">
        <f t="shared" si="1"/>
        <v>42721</v>
      </c>
      <c r="S9" s="10"/>
    </row>
    <row r="10" spans="1:20" s="11" customFormat="1" ht="18" customHeight="1" x14ac:dyDescent="0.3">
      <c r="A10" s="446" t="s">
        <v>208</v>
      </c>
      <c r="B10" s="322">
        <v>1611</v>
      </c>
      <c r="C10" s="140">
        <v>42722</v>
      </c>
      <c r="D10" s="12">
        <f t="shared" si="1"/>
        <v>42728</v>
      </c>
      <c r="E10" s="12">
        <f t="shared" si="1"/>
        <v>42728</v>
      </c>
      <c r="F10" s="12">
        <f t="shared" si="1"/>
        <v>42728</v>
      </c>
      <c r="G10" s="12">
        <f t="shared" si="1"/>
        <v>42728</v>
      </c>
      <c r="H10" s="12">
        <f t="shared" si="1"/>
        <v>42728</v>
      </c>
      <c r="I10" s="12">
        <f t="shared" si="1"/>
        <v>42728</v>
      </c>
      <c r="J10" s="12">
        <f t="shared" si="1"/>
        <v>42728</v>
      </c>
      <c r="K10" s="12">
        <f t="shared" si="1"/>
        <v>42728</v>
      </c>
      <c r="L10" s="12">
        <f t="shared" si="1"/>
        <v>42728</v>
      </c>
      <c r="M10" s="12">
        <f t="shared" si="1"/>
        <v>42728</v>
      </c>
      <c r="N10" s="12">
        <f t="shared" si="1"/>
        <v>42728</v>
      </c>
      <c r="O10" s="12">
        <f t="shared" si="1"/>
        <v>42728</v>
      </c>
      <c r="P10" s="12">
        <f t="shared" si="1"/>
        <v>42728</v>
      </c>
      <c r="Q10" s="13">
        <f t="shared" si="1"/>
        <v>42728</v>
      </c>
      <c r="R10" s="13">
        <f t="shared" si="1"/>
        <v>42728</v>
      </c>
      <c r="S10" s="19"/>
      <c r="T10" s="10"/>
    </row>
    <row r="11" spans="1:20" s="14" customFormat="1" ht="18" customHeight="1" x14ac:dyDescent="0.3">
      <c r="A11" s="449" t="s">
        <v>222</v>
      </c>
      <c r="B11" s="322">
        <v>1610</v>
      </c>
      <c r="C11" s="441">
        <f>C10+7</f>
        <v>42729</v>
      </c>
      <c r="D11" s="12">
        <f t="shared" si="1"/>
        <v>42735</v>
      </c>
      <c r="E11" s="12">
        <f t="shared" si="1"/>
        <v>42735</v>
      </c>
      <c r="F11" s="12">
        <f t="shared" si="1"/>
        <v>42735</v>
      </c>
      <c r="G11" s="12">
        <f t="shared" si="1"/>
        <v>42735</v>
      </c>
      <c r="H11" s="12">
        <f t="shared" si="1"/>
        <v>42735</v>
      </c>
      <c r="I11" s="12">
        <f t="shared" si="1"/>
        <v>42735</v>
      </c>
      <c r="J11" s="12">
        <f t="shared" si="1"/>
        <v>42735</v>
      </c>
      <c r="K11" s="12">
        <f t="shared" si="1"/>
        <v>42735</v>
      </c>
      <c r="L11" s="12">
        <f t="shared" si="1"/>
        <v>42735</v>
      </c>
      <c r="M11" s="12">
        <f t="shared" si="1"/>
        <v>42735</v>
      </c>
      <c r="N11" s="12">
        <f t="shared" si="1"/>
        <v>42735</v>
      </c>
      <c r="O11" s="12">
        <f t="shared" si="1"/>
        <v>42735</v>
      </c>
      <c r="P11" s="12">
        <f t="shared" si="1"/>
        <v>42735</v>
      </c>
      <c r="Q11" s="13">
        <f t="shared" si="1"/>
        <v>42735</v>
      </c>
      <c r="R11" s="13">
        <f t="shared" si="1"/>
        <v>42735</v>
      </c>
      <c r="S11" s="10"/>
    </row>
    <row r="12" spans="1:20" s="14" customFormat="1" ht="18" customHeight="1" x14ac:dyDescent="0.3">
      <c r="A12" s="453" t="s">
        <v>215</v>
      </c>
      <c r="B12" s="176">
        <v>15</v>
      </c>
      <c r="C12" s="450">
        <v>42706</v>
      </c>
      <c r="D12" s="12">
        <f t="shared" si="1"/>
        <v>42712</v>
      </c>
      <c r="E12" s="12">
        <f t="shared" si="1"/>
        <v>42712</v>
      </c>
      <c r="F12" s="12">
        <f t="shared" si="1"/>
        <v>42712</v>
      </c>
      <c r="G12" s="12">
        <f t="shared" si="1"/>
        <v>42712</v>
      </c>
      <c r="H12" s="12">
        <f t="shared" si="1"/>
        <v>42712</v>
      </c>
      <c r="I12" s="12">
        <f t="shared" si="1"/>
        <v>42712</v>
      </c>
      <c r="J12" s="12">
        <f t="shared" si="1"/>
        <v>42712</v>
      </c>
      <c r="K12" s="12">
        <f t="shared" si="1"/>
        <v>42712</v>
      </c>
      <c r="L12" s="12">
        <f t="shared" si="1"/>
        <v>42712</v>
      </c>
      <c r="M12" s="12">
        <f t="shared" si="1"/>
        <v>42712</v>
      </c>
      <c r="N12" s="12">
        <f t="shared" si="1"/>
        <v>42712</v>
      </c>
      <c r="O12" s="12">
        <f t="shared" si="1"/>
        <v>42712</v>
      </c>
      <c r="P12" s="12">
        <f t="shared" si="1"/>
        <v>42712</v>
      </c>
      <c r="Q12" s="13">
        <f t="shared" si="1"/>
        <v>42712</v>
      </c>
      <c r="R12" s="13">
        <f t="shared" si="1"/>
        <v>42712</v>
      </c>
      <c r="S12" s="10"/>
    </row>
    <row r="13" spans="1:20" s="11" customFormat="1" ht="18" customHeight="1" x14ac:dyDescent="0.3">
      <c r="A13" s="455" t="s">
        <v>269</v>
      </c>
      <c r="B13" s="194">
        <v>16010</v>
      </c>
      <c r="C13" s="217">
        <f>C12+7</f>
        <v>42713</v>
      </c>
      <c r="D13" s="12">
        <f t="shared" si="1"/>
        <v>42719</v>
      </c>
      <c r="E13" s="12">
        <f t="shared" si="1"/>
        <v>42719</v>
      </c>
      <c r="F13" s="12">
        <f t="shared" si="1"/>
        <v>42719</v>
      </c>
      <c r="G13" s="12">
        <f t="shared" si="1"/>
        <v>42719</v>
      </c>
      <c r="H13" s="12">
        <f t="shared" si="1"/>
        <v>42719</v>
      </c>
      <c r="I13" s="12">
        <f t="shared" si="1"/>
        <v>42719</v>
      </c>
      <c r="J13" s="12">
        <f t="shared" si="1"/>
        <v>42719</v>
      </c>
      <c r="K13" s="12">
        <f t="shared" si="1"/>
        <v>42719</v>
      </c>
      <c r="L13" s="12">
        <f t="shared" si="1"/>
        <v>42719</v>
      </c>
      <c r="M13" s="12">
        <f t="shared" si="1"/>
        <v>42719</v>
      </c>
      <c r="N13" s="12">
        <f t="shared" si="1"/>
        <v>42719</v>
      </c>
      <c r="O13" s="12">
        <f t="shared" si="1"/>
        <v>42719</v>
      </c>
      <c r="P13" s="12">
        <f t="shared" si="1"/>
        <v>42719</v>
      </c>
      <c r="Q13" s="13">
        <f t="shared" si="1"/>
        <v>42719</v>
      </c>
      <c r="R13" s="13">
        <f t="shared" si="1"/>
        <v>42719</v>
      </c>
      <c r="S13" s="19"/>
      <c r="T13" s="10"/>
    </row>
    <row r="14" spans="1:20" s="14" customFormat="1" ht="18" customHeight="1" x14ac:dyDescent="0.3">
      <c r="A14" s="455" t="s">
        <v>122</v>
      </c>
      <c r="B14" s="194">
        <v>1612</v>
      </c>
      <c r="C14" s="217">
        <f>C13+7</f>
        <v>42720</v>
      </c>
      <c r="D14" s="12">
        <f t="shared" si="1"/>
        <v>42726</v>
      </c>
      <c r="E14" s="12">
        <f t="shared" si="1"/>
        <v>42726</v>
      </c>
      <c r="F14" s="12">
        <f t="shared" si="1"/>
        <v>42726</v>
      </c>
      <c r="G14" s="12">
        <f t="shared" si="1"/>
        <v>42726</v>
      </c>
      <c r="H14" s="12">
        <f t="shared" si="1"/>
        <v>42726</v>
      </c>
      <c r="I14" s="12">
        <f t="shared" si="1"/>
        <v>42726</v>
      </c>
      <c r="J14" s="12">
        <f t="shared" si="1"/>
        <v>42726</v>
      </c>
      <c r="K14" s="12">
        <f t="shared" si="1"/>
        <v>42726</v>
      </c>
      <c r="L14" s="12">
        <f t="shared" si="1"/>
        <v>42726</v>
      </c>
      <c r="M14" s="12">
        <f t="shared" si="1"/>
        <v>42726</v>
      </c>
      <c r="N14" s="12">
        <f t="shared" si="1"/>
        <v>42726</v>
      </c>
      <c r="O14" s="12">
        <f t="shared" si="1"/>
        <v>42726</v>
      </c>
      <c r="P14" s="12">
        <f t="shared" si="1"/>
        <v>42726</v>
      </c>
      <c r="Q14" s="13">
        <f t="shared" si="1"/>
        <v>42726</v>
      </c>
      <c r="R14" s="13">
        <f t="shared" si="1"/>
        <v>42726</v>
      </c>
      <c r="S14" s="10"/>
    </row>
    <row r="15" spans="1:20" s="14" customFormat="1" ht="18" customHeight="1" x14ac:dyDescent="0.3">
      <c r="A15" s="449" t="s">
        <v>273</v>
      </c>
      <c r="B15" s="323">
        <v>1602</v>
      </c>
      <c r="C15" s="441">
        <f>C14+7</f>
        <v>42727</v>
      </c>
      <c r="D15" s="12">
        <f t="shared" si="1"/>
        <v>42733</v>
      </c>
      <c r="E15" s="12">
        <f t="shared" si="1"/>
        <v>42733</v>
      </c>
      <c r="F15" s="12">
        <f t="shared" si="1"/>
        <v>42733</v>
      </c>
      <c r="G15" s="12">
        <f t="shared" si="1"/>
        <v>42733</v>
      </c>
      <c r="H15" s="12">
        <f t="shared" si="1"/>
        <v>42733</v>
      </c>
      <c r="I15" s="12">
        <f t="shared" si="1"/>
        <v>42733</v>
      </c>
      <c r="J15" s="12">
        <f t="shared" si="1"/>
        <v>42733</v>
      </c>
      <c r="K15" s="12">
        <f t="shared" si="1"/>
        <v>42733</v>
      </c>
      <c r="L15" s="12">
        <f t="shared" si="1"/>
        <v>42733</v>
      </c>
      <c r="M15" s="12">
        <f t="shared" si="1"/>
        <v>42733</v>
      </c>
      <c r="N15" s="12">
        <f t="shared" si="1"/>
        <v>42733</v>
      </c>
      <c r="O15" s="12">
        <f t="shared" si="1"/>
        <v>42733</v>
      </c>
      <c r="P15" s="12">
        <f t="shared" si="1"/>
        <v>42733</v>
      </c>
      <c r="Q15" s="13">
        <f t="shared" si="1"/>
        <v>42733</v>
      </c>
      <c r="R15" s="13">
        <f t="shared" si="1"/>
        <v>42733</v>
      </c>
    </row>
    <row r="16" spans="1:20" s="11" customFormat="1" ht="18" customHeight="1" x14ac:dyDescent="0.3">
      <c r="A16" s="461" t="s">
        <v>262</v>
      </c>
      <c r="B16" s="322">
        <f>B5+1</f>
        <v>1617</v>
      </c>
      <c r="C16" s="441">
        <f>C5+21</f>
        <v>42729</v>
      </c>
      <c r="D16" s="12">
        <f t="shared" si="1"/>
        <v>42735</v>
      </c>
      <c r="E16" s="12">
        <f t="shared" si="1"/>
        <v>42735</v>
      </c>
      <c r="F16" s="12">
        <f t="shared" si="1"/>
        <v>42735</v>
      </c>
      <c r="G16" s="12">
        <f t="shared" si="1"/>
        <v>42735</v>
      </c>
      <c r="H16" s="12">
        <f t="shared" si="1"/>
        <v>42735</v>
      </c>
      <c r="I16" s="12">
        <f t="shared" si="1"/>
        <v>42735</v>
      </c>
      <c r="J16" s="12">
        <f t="shared" si="1"/>
        <v>42735</v>
      </c>
      <c r="K16" s="12">
        <f t="shared" si="1"/>
        <v>42735</v>
      </c>
      <c r="L16" s="12">
        <f t="shared" si="1"/>
        <v>42735</v>
      </c>
      <c r="M16" s="12">
        <f t="shared" si="1"/>
        <v>42735</v>
      </c>
      <c r="N16" s="12">
        <f t="shared" si="1"/>
        <v>42735</v>
      </c>
      <c r="O16" s="12">
        <f t="shared" si="1"/>
        <v>42735</v>
      </c>
      <c r="P16" s="12">
        <f t="shared" si="1"/>
        <v>42735</v>
      </c>
      <c r="Q16" s="13">
        <f t="shared" si="1"/>
        <v>42735</v>
      </c>
      <c r="R16" s="13">
        <f t="shared" si="1"/>
        <v>42735</v>
      </c>
      <c r="S16" s="19"/>
      <c r="T16" s="10"/>
    </row>
    <row r="17" spans="1:20" s="14" customFormat="1" ht="18" customHeight="1" x14ac:dyDescent="0.3">
      <c r="A17" s="446" t="s">
        <v>263</v>
      </c>
      <c r="B17" s="322">
        <f t="shared" ref="B17:B26" si="2">B6+1</f>
        <v>1618</v>
      </c>
      <c r="C17" s="441">
        <f>C6+21</f>
        <v>42736</v>
      </c>
      <c r="D17" s="12">
        <f t="shared" si="1"/>
        <v>42742</v>
      </c>
      <c r="E17" s="12">
        <f t="shared" si="1"/>
        <v>42742</v>
      </c>
      <c r="F17" s="12">
        <f t="shared" si="1"/>
        <v>42742</v>
      </c>
      <c r="G17" s="12">
        <f t="shared" si="1"/>
        <v>42742</v>
      </c>
      <c r="H17" s="12">
        <f t="shared" si="1"/>
        <v>42742</v>
      </c>
      <c r="I17" s="12">
        <f t="shared" si="1"/>
        <v>42742</v>
      </c>
      <c r="J17" s="12">
        <f t="shared" si="1"/>
        <v>42742</v>
      </c>
      <c r="K17" s="12">
        <f t="shared" si="1"/>
        <v>42742</v>
      </c>
      <c r="L17" s="12">
        <f t="shared" si="1"/>
        <v>42742</v>
      </c>
      <c r="M17" s="12">
        <f t="shared" si="1"/>
        <v>42742</v>
      </c>
      <c r="N17" s="12">
        <f t="shared" si="1"/>
        <v>42742</v>
      </c>
      <c r="O17" s="12">
        <f t="shared" si="1"/>
        <v>42742</v>
      </c>
      <c r="P17" s="12">
        <f t="shared" si="1"/>
        <v>42742</v>
      </c>
      <c r="Q17" s="13">
        <f t="shared" si="1"/>
        <v>42742</v>
      </c>
      <c r="R17" s="13">
        <f t="shared" si="1"/>
        <v>42742</v>
      </c>
    </row>
    <row r="18" spans="1:20" s="14" customFormat="1" ht="18" customHeight="1" x14ac:dyDescent="0.3">
      <c r="A18" s="446" t="s">
        <v>268</v>
      </c>
      <c r="B18" s="322">
        <f t="shared" si="2"/>
        <v>1618</v>
      </c>
      <c r="C18" s="441">
        <f>C7+21</f>
        <v>42743</v>
      </c>
      <c r="D18" s="12">
        <f t="shared" si="1"/>
        <v>42749</v>
      </c>
      <c r="E18" s="12">
        <f t="shared" si="1"/>
        <v>42749</v>
      </c>
      <c r="F18" s="12">
        <f t="shared" si="1"/>
        <v>42749</v>
      </c>
      <c r="G18" s="12">
        <f t="shared" si="1"/>
        <v>42749</v>
      </c>
      <c r="H18" s="12">
        <f t="shared" si="1"/>
        <v>42749</v>
      </c>
      <c r="I18" s="12">
        <f t="shared" si="1"/>
        <v>42749</v>
      </c>
      <c r="J18" s="12">
        <f t="shared" si="1"/>
        <v>42749</v>
      </c>
      <c r="K18" s="12">
        <f t="shared" si="1"/>
        <v>42749</v>
      </c>
      <c r="L18" s="12">
        <f t="shared" si="1"/>
        <v>42749</v>
      </c>
      <c r="M18" s="12">
        <f t="shared" si="1"/>
        <v>42749</v>
      </c>
      <c r="N18" s="12">
        <f t="shared" si="1"/>
        <v>42749</v>
      </c>
      <c r="O18" s="12">
        <f t="shared" si="1"/>
        <v>42749</v>
      </c>
      <c r="P18" s="12">
        <f t="shared" si="1"/>
        <v>42749</v>
      </c>
      <c r="Q18" s="13">
        <f t="shared" si="1"/>
        <v>42749</v>
      </c>
      <c r="R18" s="13">
        <f t="shared" si="1"/>
        <v>42749</v>
      </c>
    </row>
    <row r="19" spans="1:20" s="11" customFormat="1" ht="18" customHeight="1" x14ac:dyDescent="0.3">
      <c r="A19" s="446" t="s">
        <v>235</v>
      </c>
      <c r="B19" s="322">
        <f t="shared" si="2"/>
        <v>1611</v>
      </c>
      <c r="C19" s="441">
        <f>C8+28</f>
        <v>42736</v>
      </c>
      <c r="D19" s="12">
        <f t="shared" si="1"/>
        <v>42742</v>
      </c>
      <c r="E19" s="12">
        <f t="shared" si="1"/>
        <v>42742</v>
      </c>
      <c r="F19" s="12">
        <f t="shared" si="1"/>
        <v>42742</v>
      </c>
      <c r="G19" s="12">
        <f t="shared" si="1"/>
        <v>42742</v>
      </c>
      <c r="H19" s="12">
        <f t="shared" si="1"/>
        <v>42742</v>
      </c>
      <c r="I19" s="12">
        <f t="shared" si="1"/>
        <v>42742</v>
      </c>
      <c r="J19" s="12">
        <f t="shared" si="1"/>
        <v>42742</v>
      </c>
      <c r="K19" s="12">
        <f t="shared" si="1"/>
        <v>42742</v>
      </c>
      <c r="L19" s="12">
        <f t="shared" si="1"/>
        <v>42742</v>
      </c>
      <c r="M19" s="12">
        <f t="shared" si="1"/>
        <v>42742</v>
      </c>
      <c r="N19" s="12">
        <f t="shared" si="1"/>
        <v>42742</v>
      </c>
      <c r="O19" s="12">
        <f t="shared" si="1"/>
        <v>42742</v>
      </c>
      <c r="P19" s="12">
        <f t="shared" si="1"/>
        <v>42742</v>
      </c>
      <c r="Q19" s="13">
        <f t="shared" si="1"/>
        <v>42742</v>
      </c>
      <c r="R19" s="13">
        <f t="shared" si="1"/>
        <v>42742</v>
      </c>
      <c r="S19" s="19"/>
      <c r="T19" s="10"/>
    </row>
    <row r="20" spans="1:20" s="14" customFormat="1" ht="18" customHeight="1" x14ac:dyDescent="0.3">
      <c r="A20" s="446" t="s">
        <v>219</v>
      </c>
      <c r="B20" s="322">
        <f t="shared" si="2"/>
        <v>16013</v>
      </c>
      <c r="C20" s="441">
        <f>C9+28</f>
        <v>42743</v>
      </c>
      <c r="D20" s="12">
        <f t="shared" si="1"/>
        <v>42749</v>
      </c>
      <c r="E20" s="12">
        <f t="shared" si="1"/>
        <v>42749</v>
      </c>
      <c r="F20" s="12">
        <f t="shared" si="1"/>
        <v>42749</v>
      </c>
      <c r="G20" s="12">
        <f t="shared" si="1"/>
        <v>42749</v>
      </c>
      <c r="H20" s="12">
        <f t="shared" si="1"/>
        <v>42749</v>
      </c>
      <c r="I20" s="12">
        <f t="shared" si="1"/>
        <v>42749</v>
      </c>
      <c r="J20" s="12">
        <f t="shared" si="1"/>
        <v>42749</v>
      </c>
      <c r="K20" s="12">
        <f t="shared" si="1"/>
        <v>42749</v>
      </c>
      <c r="L20" s="12">
        <f t="shared" si="1"/>
        <v>42749</v>
      </c>
      <c r="M20" s="12">
        <f t="shared" si="1"/>
        <v>42749</v>
      </c>
      <c r="N20" s="12">
        <f t="shared" si="1"/>
        <v>42749</v>
      </c>
      <c r="O20" s="12">
        <f t="shared" si="1"/>
        <v>42749</v>
      </c>
      <c r="P20" s="12">
        <f t="shared" si="1"/>
        <v>42749</v>
      </c>
      <c r="Q20" s="13">
        <f t="shared" si="1"/>
        <v>42749</v>
      </c>
      <c r="R20" s="13">
        <f t="shared" si="1"/>
        <v>42749</v>
      </c>
    </row>
    <row r="21" spans="1:20" s="14" customFormat="1" ht="18" customHeight="1" x14ac:dyDescent="0.3">
      <c r="A21" s="446" t="s">
        <v>208</v>
      </c>
      <c r="B21" s="322">
        <f t="shared" si="2"/>
        <v>1612</v>
      </c>
      <c r="C21" s="441">
        <f t="shared" ref="C21:C26" si="3">C10+28</f>
        <v>42750</v>
      </c>
      <c r="D21" s="12">
        <f t="shared" si="1"/>
        <v>42756</v>
      </c>
      <c r="E21" s="12">
        <f t="shared" si="1"/>
        <v>42756</v>
      </c>
      <c r="F21" s="12">
        <f t="shared" si="1"/>
        <v>42756</v>
      </c>
      <c r="G21" s="12">
        <f t="shared" si="1"/>
        <v>42756</v>
      </c>
      <c r="H21" s="12">
        <f t="shared" si="1"/>
        <v>42756</v>
      </c>
      <c r="I21" s="12">
        <f t="shared" si="1"/>
        <v>42756</v>
      </c>
      <c r="J21" s="12">
        <f t="shared" si="1"/>
        <v>42756</v>
      </c>
      <c r="K21" s="12">
        <f t="shared" si="1"/>
        <v>42756</v>
      </c>
      <c r="L21" s="12">
        <f t="shared" si="1"/>
        <v>42756</v>
      </c>
      <c r="M21" s="12">
        <f t="shared" si="1"/>
        <v>42756</v>
      </c>
      <c r="N21" s="12">
        <f t="shared" si="1"/>
        <v>42756</v>
      </c>
      <c r="O21" s="12">
        <f t="shared" si="1"/>
        <v>42756</v>
      </c>
      <c r="P21" s="12">
        <f t="shared" si="1"/>
        <v>42756</v>
      </c>
      <c r="Q21" s="13">
        <f t="shared" si="1"/>
        <v>42756</v>
      </c>
      <c r="R21" s="13">
        <f t="shared" si="1"/>
        <v>42756</v>
      </c>
    </row>
    <row r="22" spans="1:20" s="14" customFormat="1" ht="18" customHeight="1" x14ac:dyDescent="0.3">
      <c r="A22" s="449" t="s">
        <v>222</v>
      </c>
      <c r="B22" s="322">
        <f t="shared" si="2"/>
        <v>1611</v>
      </c>
      <c r="C22" s="441">
        <f t="shared" si="3"/>
        <v>42757</v>
      </c>
      <c r="D22" s="12">
        <f t="shared" si="1"/>
        <v>42763</v>
      </c>
      <c r="E22" s="12">
        <f t="shared" si="1"/>
        <v>42763</v>
      </c>
      <c r="F22" s="12">
        <f t="shared" si="1"/>
        <v>42763</v>
      </c>
      <c r="G22" s="12">
        <f t="shared" si="1"/>
        <v>42763</v>
      </c>
      <c r="H22" s="12">
        <f t="shared" si="1"/>
        <v>42763</v>
      </c>
      <c r="I22" s="12">
        <f t="shared" si="1"/>
        <v>42763</v>
      </c>
      <c r="J22" s="12">
        <f t="shared" si="1"/>
        <v>42763</v>
      </c>
      <c r="K22" s="12">
        <f t="shared" si="1"/>
        <v>42763</v>
      </c>
      <c r="L22" s="12">
        <f t="shared" si="1"/>
        <v>42763</v>
      </c>
      <c r="M22" s="12">
        <f t="shared" si="1"/>
        <v>42763</v>
      </c>
      <c r="N22" s="12">
        <f t="shared" si="1"/>
        <v>42763</v>
      </c>
      <c r="O22" s="12">
        <f t="shared" si="1"/>
        <v>42763</v>
      </c>
      <c r="P22" s="12">
        <f t="shared" si="1"/>
        <v>42763</v>
      </c>
      <c r="Q22" s="13">
        <f t="shared" si="1"/>
        <v>42763</v>
      </c>
      <c r="R22" s="13">
        <f t="shared" si="1"/>
        <v>42763</v>
      </c>
    </row>
    <row r="23" spans="1:20" s="14" customFormat="1" ht="18" customHeight="1" x14ac:dyDescent="0.3">
      <c r="A23" s="453" t="s">
        <v>215</v>
      </c>
      <c r="B23" s="322">
        <f t="shared" si="2"/>
        <v>16</v>
      </c>
      <c r="C23" s="441">
        <f t="shared" si="3"/>
        <v>42734</v>
      </c>
      <c r="D23" s="12">
        <f t="shared" ref="D23:R26" si="4">$C23+6</f>
        <v>42740</v>
      </c>
      <c r="E23" s="12">
        <f t="shared" si="4"/>
        <v>42740</v>
      </c>
      <c r="F23" s="12">
        <f t="shared" si="4"/>
        <v>42740</v>
      </c>
      <c r="G23" s="12">
        <f t="shared" si="4"/>
        <v>42740</v>
      </c>
      <c r="H23" s="12">
        <f t="shared" si="4"/>
        <v>42740</v>
      </c>
      <c r="I23" s="12">
        <f t="shared" si="4"/>
        <v>42740</v>
      </c>
      <c r="J23" s="12">
        <f t="shared" si="4"/>
        <v>42740</v>
      </c>
      <c r="K23" s="12">
        <f t="shared" si="4"/>
        <v>42740</v>
      </c>
      <c r="L23" s="12">
        <f t="shared" si="4"/>
        <v>42740</v>
      </c>
      <c r="M23" s="12">
        <f t="shared" si="4"/>
        <v>42740</v>
      </c>
      <c r="N23" s="12">
        <f t="shared" si="4"/>
        <v>42740</v>
      </c>
      <c r="O23" s="12">
        <f t="shared" si="4"/>
        <v>42740</v>
      </c>
      <c r="P23" s="12">
        <f t="shared" si="4"/>
        <v>42740</v>
      </c>
      <c r="Q23" s="13">
        <f t="shared" si="4"/>
        <v>42740</v>
      </c>
      <c r="R23" s="13">
        <f t="shared" si="4"/>
        <v>42740</v>
      </c>
    </row>
    <row r="24" spans="1:20" s="11" customFormat="1" ht="18" customHeight="1" x14ac:dyDescent="0.3">
      <c r="A24" s="455" t="s">
        <v>269</v>
      </c>
      <c r="B24" s="322">
        <f t="shared" si="2"/>
        <v>16011</v>
      </c>
      <c r="C24" s="441">
        <f t="shared" si="3"/>
        <v>42741</v>
      </c>
      <c r="D24" s="12">
        <f t="shared" si="4"/>
        <v>42747</v>
      </c>
      <c r="E24" s="12">
        <f t="shared" si="4"/>
        <v>42747</v>
      </c>
      <c r="F24" s="12">
        <f t="shared" si="4"/>
        <v>42747</v>
      </c>
      <c r="G24" s="12">
        <f t="shared" si="4"/>
        <v>42747</v>
      </c>
      <c r="H24" s="12">
        <f t="shared" si="4"/>
        <v>42747</v>
      </c>
      <c r="I24" s="12">
        <f t="shared" si="4"/>
        <v>42747</v>
      </c>
      <c r="J24" s="12">
        <f t="shared" si="4"/>
        <v>42747</v>
      </c>
      <c r="K24" s="12">
        <f t="shared" si="4"/>
        <v>42747</v>
      </c>
      <c r="L24" s="12">
        <f t="shared" si="4"/>
        <v>42747</v>
      </c>
      <c r="M24" s="12">
        <f t="shared" si="4"/>
        <v>42747</v>
      </c>
      <c r="N24" s="12">
        <f t="shared" si="4"/>
        <v>42747</v>
      </c>
      <c r="O24" s="12">
        <f t="shared" si="4"/>
        <v>42747</v>
      </c>
      <c r="P24" s="12">
        <f t="shared" si="4"/>
        <v>42747</v>
      </c>
      <c r="Q24" s="13">
        <f t="shared" si="4"/>
        <v>42747</v>
      </c>
      <c r="R24" s="13">
        <f t="shared" si="4"/>
        <v>42747</v>
      </c>
      <c r="S24" s="19"/>
      <c r="T24" s="10"/>
    </row>
    <row r="25" spans="1:20" s="14" customFormat="1" ht="18" customHeight="1" x14ac:dyDescent="0.3">
      <c r="A25" s="455" t="s">
        <v>122</v>
      </c>
      <c r="B25" s="322">
        <f t="shared" si="2"/>
        <v>1613</v>
      </c>
      <c r="C25" s="441">
        <f t="shared" si="3"/>
        <v>42748</v>
      </c>
      <c r="D25" s="12">
        <f t="shared" si="4"/>
        <v>42754</v>
      </c>
      <c r="E25" s="12">
        <f t="shared" si="4"/>
        <v>42754</v>
      </c>
      <c r="F25" s="12">
        <f t="shared" si="4"/>
        <v>42754</v>
      </c>
      <c r="G25" s="12">
        <f t="shared" si="4"/>
        <v>42754</v>
      </c>
      <c r="H25" s="12">
        <f t="shared" si="4"/>
        <v>42754</v>
      </c>
      <c r="I25" s="12">
        <f t="shared" si="4"/>
        <v>42754</v>
      </c>
      <c r="J25" s="12">
        <f t="shared" si="4"/>
        <v>42754</v>
      </c>
      <c r="K25" s="12">
        <f t="shared" si="4"/>
        <v>42754</v>
      </c>
      <c r="L25" s="12">
        <f t="shared" si="4"/>
        <v>42754</v>
      </c>
      <c r="M25" s="12">
        <f t="shared" si="4"/>
        <v>42754</v>
      </c>
      <c r="N25" s="12">
        <f t="shared" si="4"/>
        <v>42754</v>
      </c>
      <c r="O25" s="12">
        <f t="shared" si="4"/>
        <v>42754</v>
      </c>
      <c r="P25" s="12">
        <f t="shared" si="4"/>
        <v>42754</v>
      </c>
      <c r="Q25" s="13">
        <f t="shared" si="4"/>
        <v>42754</v>
      </c>
      <c r="R25" s="13">
        <f t="shared" si="4"/>
        <v>42754</v>
      </c>
    </row>
    <row r="26" spans="1:20" s="11" customFormat="1" ht="18" customHeight="1" thickBot="1" x14ac:dyDescent="0.35">
      <c r="A26" s="462" t="s">
        <v>273</v>
      </c>
      <c r="B26" s="463">
        <f t="shared" si="2"/>
        <v>1603</v>
      </c>
      <c r="C26" s="464">
        <f t="shared" si="3"/>
        <v>42755</v>
      </c>
      <c r="D26" s="110">
        <f t="shared" si="4"/>
        <v>42761</v>
      </c>
      <c r="E26" s="110">
        <f t="shared" si="4"/>
        <v>42761</v>
      </c>
      <c r="F26" s="110">
        <f t="shared" si="4"/>
        <v>42761</v>
      </c>
      <c r="G26" s="110">
        <f t="shared" si="4"/>
        <v>42761</v>
      </c>
      <c r="H26" s="110">
        <f t="shared" si="4"/>
        <v>42761</v>
      </c>
      <c r="I26" s="110">
        <f t="shared" si="4"/>
        <v>42761</v>
      </c>
      <c r="J26" s="110">
        <f t="shared" si="4"/>
        <v>42761</v>
      </c>
      <c r="K26" s="110">
        <f t="shared" si="4"/>
        <v>42761</v>
      </c>
      <c r="L26" s="110">
        <f t="shared" si="4"/>
        <v>42761</v>
      </c>
      <c r="M26" s="110">
        <f t="shared" si="4"/>
        <v>42761</v>
      </c>
      <c r="N26" s="110">
        <f t="shared" si="4"/>
        <v>42761</v>
      </c>
      <c r="O26" s="110">
        <f t="shared" si="4"/>
        <v>42761</v>
      </c>
      <c r="P26" s="110">
        <f t="shared" si="4"/>
        <v>42761</v>
      </c>
      <c r="Q26" s="111">
        <f t="shared" si="4"/>
        <v>42761</v>
      </c>
      <c r="R26" s="111">
        <f t="shared" si="4"/>
        <v>42761</v>
      </c>
      <c r="S26" s="19"/>
      <c r="T26" s="10"/>
    </row>
    <row r="27" spans="1:20" ht="17.25" x14ac:dyDescent="0.3">
      <c r="A27" s="3"/>
      <c r="C27" s="8"/>
    </row>
    <row r="28" spans="1:20" x14ac:dyDescent="0.3">
      <c r="A28" s="76"/>
      <c r="B28" s="77"/>
      <c r="C28" s="24"/>
      <c r="D28" s="24"/>
      <c r="E28" s="24"/>
      <c r="F28" s="24"/>
      <c r="G28" s="24"/>
      <c r="H28" s="78"/>
    </row>
    <row r="29" spans="1:20" ht="17.25" x14ac:dyDescent="0.3">
      <c r="A29" s="17" t="s">
        <v>34</v>
      </c>
      <c r="B29" s="17"/>
      <c r="C29" s="17"/>
      <c r="D29" s="17"/>
      <c r="E29" s="81"/>
      <c r="F29" s="17"/>
      <c r="G29" s="17"/>
      <c r="H29" s="17"/>
      <c r="I29" s="73"/>
      <c r="J29" s="73"/>
      <c r="K29" s="73"/>
      <c r="L29" s="73"/>
      <c r="M29" s="73"/>
      <c r="N29" s="73"/>
      <c r="O29" s="73"/>
    </row>
    <row r="30" spans="1:20" ht="17.25" x14ac:dyDescent="0.3">
      <c r="A30" s="17" t="s">
        <v>54</v>
      </c>
      <c r="B30" s="17"/>
      <c r="C30" s="17"/>
      <c r="D30" s="17"/>
      <c r="E30" s="17"/>
      <c r="F30" s="17"/>
      <c r="G30" s="17"/>
      <c r="H30" s="17" t="s">
        <v>66</v>
      </c>
      <c r="I30" s="17"/>
      <c r="J30" s="73"/>
      <c r="K30" s="73"/>
      <c r="L30" s="17"/>
      <c r="M30" s="73"/>
      <c r="N30" s="17"/>
      <c r="O30" s="17" t="s">
        <v>128</v>
      </c>
    </row>
    <row r="31" spans="1:20" ht="17.25" x14ac:dyDescent="0.3">
      <c r="A31" s="17" t="s">
        <v>59</v>
      </c>
      <c r="B31" s="17"/>
      <c r="C31" s="17"/>
      <c r="D31" s="17"/>
      <c r="E31" s="82"/>
      <c r="F31" s="82"/>
      <c r="G31" s="82"/>
      <c r="H31" s="82" t="s">
        <v>63</v>
      </c>
      <c r="I31" s="82"/>
      <c r="J31" s="73"/>
      <c r="K31" s="73"/>
      <c r="L31" s="17"/>
      <c r="M31" s="73"/>
      <c r="N31" s="17"/>
      <c r="O31" s="17" t="s">
        <v>124</v>
      </c>
    </row>
    <row r="32" spans="1:20" ht="17.25" x14ac:dyDescent="0.3">
      <c r="A32" s="17" t="s">
        <v>56</v>
      </c>
      <c r="B32" s="17"/>
      <c r="C32" s="17"/>
      <c r="D32" s="17"/>
      <c r="E32" s="82"/>
      <c r="F32" s="82"/>
      <c r="G32" s="82"/>
      <c r="H32" s="82" t="s">
        <v>137</v>
      </c>
      <c r="I32" s="82"/>
      <c r="J32" s="73"/>
      <c r="K32" s="73"/>
      <c r="L32" s="17"/>
      <c r="M32" s="73"/>
      <c r="N32" s="17"/>
      <c r="O32" s="17" t="s">
        <v>136</v>
      </c>
    </row>
    <row r="33" spans="1:15" ht="17.25" x14ac:dyDescent="0.3">
      <c r="A33" s="17" t="s">
        <v>152</v>
      </c>
      <c r="B33" s="17"/>
      <c r="C33" s="17"/>
      <c r="D33" s="17"/>
      <c r="E33" s="82"/>
      <c r="F33" s="82"/>
      <c r="G33" s="82"/>
      <c r="H33" s="82" t="s">
        <v>64</v>
      </c>
      <c r="I33" s="82"/>
      <c r="J33" s="73"/>
      <c r="K33" s="73"/>
      <c r="L33" s="17"/>
      <c r="M33" s="73"/>
      <c r="N33" s="17"/>
      <c r="O33" s="17" t="s">
        <v>123</v>
      </c>
    </row>
    <row r="34" spans="1:15" ht="17.25" x14ac:dyDescent="0.3">
      <c r="A34" s="17" t="s">
        <v>135</v>
      </c>
      <c r="B34" s="17"/>
      <c r="C34" s="17"/>
      <c r="D34" s="17"/>
      <c r="E34" s="82"/>
      <c r="F34" s="82"/>
      <c r="G34" s="82"/>
      <c r="H34" s="82" t="s">
        <v>65</v>
      </c>
      <c r="I34" s="82"/>
      <c r="J34" s="73"/>
      <c r="K34" s="73"/>
      <c r="L34" s="17"/>
      <c r="M34" s="73"/>
      <c r="N34" s="17"/>
      <c r="O34" s="17" t="s">
        <v>153</v>
      </c>
    </row>
    <row r="35" spans="1:15" x14ac:dyDescent="0.3">
      <c r="C35" s="8"/>
    </row>
    <row r="36" spans="1:15" x14ac:dyDescent="0.3">
      <c r="C36" s="8"/>
    </row>
    <row r="37" spans="1:15" x14ac:dyDescent="0.3">
      <c r="C37" s="8"/>
    </row>
    <row r="38" spans="1:15" x14ac:dyDescent="0.3">
      <c r="C38" s="8"/>
    </row>
    <row r="39" spans="1:15" x14ac:dyDescent="0.3">
      <c r="C39" s="8"/>
    </row>
    <row r="40" spans="1:15" x14ac:dyDescent="0.3">
      <c r="C40" s="8"/>
    </row>
    <row r="41" spans="1:15" x14ac:dyDescent="0.3">
      <c r="C41" s="8"/>
    </row>
    <row r="42" spans="1:15" x14ac:dyDescent="0.3">
      <c r="C42" s="8"/>
    </row>
    <row r="43" spans="1:15" x14ac:dyDescent="0.3">
      <c r="C43" s="8"/>
    </row>
    <row r="44" spans="1:15" x14ac:dyDescent="0.3">
      <c r="C44" s="8"/>
    </row>
    <row r="45" spans="1:15" x14ac:dyDescent="0.3">
      <c r="C45" s="8"/>
    </row>
    <row r="46" spans="1:15" x14ac:dyDescent="0.3">
      <c r="C46" s="8"/>
    </row>
    <row r="47" spans="1:15" x14ac:dyDescent="0.3">
      <c r="C47" s="8"/>
    </row>
    <row r="48" spans="1:15" x14ac:dyDescent="0.3">
      <c r="C48" s="8"/>
    </row>
    <row r="49" spans="3:3" x14ac:dyDescent="0.3">
      <c r="C49" s="8"/>
    </row>
    <row r="50" spans="3:3" x14ac:dyDescent="0.3">
      <c r="C50" s="8"/>
    </row>
    <row r="51" spans="3:3" x14ac:dyDescent="0.3">
      <c r="C51" s="8"/>
    </row>
    <row r="52" spans="3:3" x14ac:dyDescent="0.3">
      <c r="C52" s="8"/>
    </row>
    <row r="53" spans="3:3" x14ac:dyDescent="0.3">
      <c r="C53" s="8"/>
    </row>
    <row r="54" spans="3:3" x14ac:dyDescent="0.3">
      <c r="C54" s="8"/>
    </row>
    <row r="55" spans="3:3" x14ac:dyDescent="0.3">
      <c r="C55" s="8"/>
    </row>
    <row r="56" spans="3:3" x14ac:dyDescent="0.3">
      <c r="C56" s="8"/>
    </row>
    <row r="57" spans="3:3" x14ac:dyDescent="0.3">
      <c r="C57" s="8"/>
    </row>
    <row r="58" spans="3:3" x14ac:dyDescent="0.3">
      <c r="C58" s="8"/>
    </row>
    <row r="59" spans="3:3" x14ac:dyDescent="0.3">
      <c r="C59" s="8"/>
    </row>
    <row r="60" spans="3:3" x14ac:dyDescent="0.3">
      <c r="C60" s="8"/>
    </row>
    <row r="61" spans="3:3" x14ac:dyDescent="0.3">
      <c r="C61" s="8"/>
    </row>
    <row r="62" spans="3:3" x14ac:dyDescent="0.3">
      <c r="C62" s="8"/>
    </row>
    <row r="63" spans="3:3" x14ac:dyDescent="0.3">
      <c r="C63" s="8"/>
    </row>
    <row r="64" spans="3:3" x14ac:dyDescent="0.3">
      <c r="C64" s="8"/>
    </row>
    <row r="65" spans="3:3" x14ac:dyDescent="0.3">
      <c r="C65" s="8"/>
    </row>
    <row r="66" spans="3:3" x14ac:dyDescent="0.3">
      <c r="C66" s="8"/>
    </row>
    <row r="67" spans="3:3" x14ac:dyDescent="0.3">
      <c r="C67" s="8"/>
    </row>
    <row r="68" spans="3:3" x14ac:dyDescent="0.3">
      <c r="C68" s="8"/>
    </row>
    <row r="69" spans="3:3" x14ac:dyDescent="0.3">
      <c r="C69" s="8"/>
    </row>
    <row r="70" spans="3:3" x14ac:dyDescent="0.3">
      <c r="C70" s="8"/>
    </row>
    <row r="71" spans="3:3" x14ac:dyDescent="0.3">
      <c r="C71" s="8"/>
    </row>
    <row r="72" spans="3:3" x14ac:dyDescent="0.3">
      <c r="C72" s="8"/>
    </row>
    <row r="73" spans="3:3" x14ac:dyDescent="0.3">
      <c r="C73" s="8"/>
    </row>
    <row r="74" spans="3:3" x14ac:dyDescent="0.3">
      <c r="C74" s="8"/>
    </row>
    <row r="75" spans="3:3" x14ac:dyDescent="0.3">
      <c r="C75" s="8"/>
    </row>
    <row r="76" spans="3:3" x14ac:dyDescent="0.3">
      <c r="C76" s="8"/>
    </row>
    <row r="77" spans="3:3" x14ac:dyDescent="0.3">
      <c r="C77" s="8"/>
    </row>
    <row r="78" spans="3:3" x14ac:dyDescent="0.3">
      <c r="C78" s="8"/>
    </row>
    <row r="79" spans="3:3" x14ac:dyDescent="0.3">
      <c r="C79" s="8"/>
    </row>
    <row r="80" spans="3:3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86" spans="3:3" x14ac:dyDescent="0.3">
      <c r="C86" s="8"/>
    </row>
    <row r="87" spans="3:3" x14ac:dyDescent="0.3">
      <c r="C87" s="8"/>
    </row>
    <row r="88" spans="3:3" x14ac:dyDescent="0.3">
      <c r="C88" s="8"/>
    </row>
    <row r="89" spans="3:3" x14ac:dyDescent="0.3">
      <c r="C89" s="8"/>
    </row>
    <row r="90" spans="3:3" x14ac:dyDescent="0.3">
      <c r="C90" s="8"/>
    </row>
    <row r="91" spans="3:3" x14ac:dyDescent="0.3">
      <c r="C91" s="8"/>
    </row>
    <row r="92" spans="3:3" x14ac:dyDescent="0.3">
      <c r="C92" s="8"/>
    </row>
    <row r="93" spans="3:3" x14ac:dyDescent="0.3">
      <c r="C93" s="8"/>
    </row>
    <row r="94" spans="3:3" x14ac:dyDescent="0.3">
      <c r="C94" s="8"/>
    </row>
    <row r="95" spans="3:3" x14ac:dyDescent="0.3">
      <c r="C95" s="8"/>
    </row>
    <row r="96" spans="3:3" x14ac:dyDescent="0.3">
      <c r="C96" s="8"/>
    </row>
    <row r="97" spans="3:3" x14ac:dyDescent="0.3">
      <c r="C97" s="8"/>
    </row>
    <row r="98" spans="3:3" x14ac:dyDescent="0.3">
      <c r="C98" s="8"/>
    </row>
    <row r="99" spans="3:3" x14ac:dyDescent="0.3">
      <c r="C99" s="8"/>
    </row>
    <row r="100" spans="3:3" x14ac:dyDescent="0.3">
      <c r="C100" s="8"/>
    </row>
    <row r="101" spans="3:3" x14ac:dyDescent="0.3">
      <c r="C101" s="8"/>
    </row>
    <row r="102" spans="3:3" x14ac:dyDescent="0.3">
      <c r="C102" s="8"/>
    </row>
    <row r="103" spans="3:3" x14ac:dyDescent="0.3">
      <c r="C103" s="8"/>
    </row>
    <row r="104" spans="3:3" x14ac:dyDescent="0.3">
      <c r="C104" s="8"/>
    </row>
    <row r="105" spans="3:3" x14ac:dyDescent="0.3">
      <c r="C105" s="8"/>
    </row>
    <row r="106" spans="3:3" x14ac:dyDescent="0.3">
      <c r="C106" s="8"/>
    </row>
    <row r="107" spans="3:3" x14ac:dyDescent="0.3">
      <c r="C107" s="8"/>
    </row>
    <row r="108" spans="3:3" x14ac:dyDescent="0.3">
      <c r="C108" s="8"/>
    </row>
  </sheetData>
  <mergeCells count="4">
    <mergeCell ref="D3:R3"/>
    <mergeCell ref="A3:A4"/>
    <mergeCell ref="C3:C4"/>
    <mergeCell ref="B3:B4"/>
  </mergeCells>
  <phoneticPr fontId="16" type="noConversion"/>
  <pageMargins left="0.25" right="0.25" top="0.25" bottom="0.25" header="0.25" footer="0.25"/>
  <pageSetup paperSize="9" scale="74" orientation="landscape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view="pageBreakPreview" zoomScale="80" zoomScaleSheetLayoutView="80" workbookViewId="0">
      <selection activeCell="A28" sqref="A28"/>
    </sheetView>
  </sheetViews>
  <sheetFormatPr defaultRowHeight="16.5" x14ac:dyDescent="0.3"/>
  <cols>
    <col min="1" max="1" width="25.125" customWidth="1"/>
    <col min="2" max="2" width="8.875" customWidth="1"/>
    <col min="3" max="3" width="8.25" customWidth="1"/>
    <col min="4" max="4" width="9.25" customWidth="1"/>
    <col min="5" max="5" width="8.875" customWidth="1"/>
    <col min="6" max="6" width="11" customWidth="1"/>
    <col min="7" max="7" width="8.625" customWidth="1"/>
    <col min="8" max="8" width="12" customWidth="1"/>
    <col min="9" max="9" width="10" customWidth="1"/>
    <col min="10" max="10" width="9.25" customWidth="1"/>
    <col min="11" max="11" width="7.875" customWidth="1"/>
    <col min="12" max="12" width="9.5" customWidth="1"/>
    <col min="13" max="13" width="8.25" customWidth="1"/>
    <col min="14" max="14" width="11.875" customWidth="1"/>
    <col min="15" max="15" width="11.5" customWidth="1"/>
    <col min="16" max="16" width="12.875" customWidth="1"/>
    <col min="17" max="17" width="8.75" customWidth="1"/>
  </cols>
  <sheetData>
    <row r="1" spans="1:18" ht="58.5" x14ac:dyDescent="1.1000000000000001">
      <c r="D1" s="80" t="s">
        <v>181</v>
      </c>
      <c r="E1" s="80"/>
      <c r="F1" s="80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17.25" thickBot="1" x14ac:dyDescent="0.35">
      <c r="A2" s="18"/>
    </row>
    <row r="3" spans="1:18" ht="22.5" customHeight="1" thickBot="1" x14ac:dyDescent="0.35">
      <c r="A3" s="759" t="s">
        <v>7</v>
      </c>
      <c r="B3" s="757" t="s">
        <v>178</v>
      </c>
      <c r="C3" s="761" t="s">
        <v>177</v>
      </c>
      <c r="D3" s="755" t="s">
        <v>70</v>
      </c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</row>
    <row r="4" spans="1:18" ht="23.25" customHeight="1" thickBot="1" x14ac:dyDescent="0.35">
      <c r="A4" s="760"/>
      <c r="B4" s="763"/>
      <c r="C4" s="764"/>
      <c r="D4" s="117" t="s">
        <v>110</v>
      </c>
      <c r="E4" s="118" t="s">
        <v>69</v>
      </c>
      <c r="F4" s="117" t="s">
        <v>111</v>
      </c>
      <c r="G4" s="118" t="s">
        <v>55</v>
      </c>
      <c r="H4" s="118" t="s">
        <v>112</v>
      </c>
      <c r="I4" s="118" t="s">
        <v>113</v>
      </c>
      <c r="J4" s="118" t="s">
        <v>114</v>
      </c>
      <c r="K4" s="118" t="s">
        <v>115</v>
      </c>
      <c r="L4" s="118" t="s">
        <v>116</v>
      </c>
      <c r="M4" s="118" t="s">
        <v>117</v>
      </c>
      <c r="N4" s="118" t="s">
        <v>118</v>
      </c>
      <c r="O4" s="118" t="s">
        <v>119</v>
      </c>
      <c r="P4" s="118" t="s">
        <v>120</v>
      </c>
      <c r="Q4" s="118" t="s">
        <v>121</v>
      </c>
    </row>
    <row r="5" spans="1:18" s="14" customFormat="1" ht="18" customHeight="1" thickTop="1" x14ac:dyDescent="0.3">
      <c r="A5" s="442" t="s">
        <v>262</v>
      </c>
      <c r="B5" s="460">
        <v>1616</v>
      </c>
      <c r="C5" s="443">
        <v>42708</v>
      </c>
      <c r="D5" s="23">
        <f>$C5+6</f>
        <v>42714</v>
      </c>
      <c r="E5" s="23">
        <f t="shared" ref="E5:Q6" si="0">$C5+6</f>
        <v>42714</v>
      </c>
      <c r="F5" s="23">
        <f t="shared" si="0"/>
        <v>42714</v>
      </c>
      <c r="G5" s="23">
        <f t="shared" si="0"/>
        <v>42714</v>
      </c>
      <c r="H5" s="23">
        <f t="shared" si="0"/>
        <v>42714</v>
      </c>
      <c r="I5" s="23">
        <f t="shared" si="0"/>
        <v>42714</v>
      </c>
      <c r="J5" s="23">
        <f t="shared" si="0"/>
        <v>42714</v>
      </c>
      <c r="K5" s="23">
        <f t="shared" si="0"/>
        <v>42714</v>
      </c>
      <c r="L5" s="23">
        <f t="shared" si="0"/>
        <v>42714</v>
      </c>
      <c r="M5" s="23">
        <f t="shared" si="0"/>
        <v>42714</v>
      </c>
      <c r="N5" s="23">
        <f t="shared" si="0"/>
        <v>42714</v>
      </c>
      <c r="O5" s="23">
        <f t="shared" si="0"/>
        <v>42714</v>
      </c>
      <c r="P5" s="23">
        <f t="shared" si="0"/>
        <v>42714</v>
      </c>
      <c r="Q5" s="22">
        <f t="shared" si="0"/>
        <v>42714</v>
      </c>
    </row>
    <row r="6" spans="1:18" s="14" customFormat="1" ht="18" customHeight="1" x14ac:dyDescent="0.3">
      <c r="A6" s="446" t="s">
        <v>263</v>
      </c>
      <c r="B6" s="323">
        <v>1617</v>
      </c>
      <c r="C6" s="140">
        <v>42715</v>
      </c>
      <c r="D6" s="12">
        <f>$C6+6</f>
        <v>42721</v>
      </c>
      <c r="E6" s="12">
        <f t="shared" si="0"/>
        <v>42721</v>
      </c>
      <c r="F6" s="12">
        <f t="shared" si="0"/>
        <v>42721</v>
      </c>
      <c r="G6" s="12">
        <f t="shared" si="0"/>
        <v>42721</v>
      </c>
      <c r="H6" s="12">
        <f t="shared" si="0"/>
        <v>42721</v>
      </c>
      <c r="I6" s="12">
        <f t="shared" si="0"/>
        <v>42721</v>
      </c>
      <c r="J6" s="12">
        <f t="shared" si="0"/>
        <v>42721</v>
      </c>
      <c r="K6" s="12">
        <f t="shared" si="0"/>
        <v>42721</v>
      </c>
      <c r="L6" s="12">
        <f t="shared" si="0"/>
        <v>42721</v>
      </c>
      <c r="M6" s="12">
        <f t="shared" si="0"/>
        <v>42721</v>
      </c>
      <c r="N6" s="12">
        <f t="shared" si="0"/>
        <v>42721</v>
      </c>
      <c r="O6" s="12">
        <f t="shared" si="0"/>
        <v>42721</v>
      </c>
      <c r="P6" s="12">
        <f t="shared" si="0"/>
        <v>42721</v>
      </c>
      <c r="Q6" s="13">
        <f t="shared" si="0"/>
        <v>42721</v>
      </c>
    </row>
    <row r="7" spans="1:18" s="11" customFormat="1" ht="18" customHeight="1" x14ac:dyDescent="0.3">
      <c r="A7" s="446" t="s">
        <v>268</v>
      </c>
      <c r="B7" s="323">
        <v>1617</v>
      </c>
      <c r="C7" s="140">
        <v>42722</v>
      </c>
      <c r="D7" s="12">
        <f t="shared" ref="D7:Q22" si="1">$C7+6</f>
        <v>42728</v>
      </c>
      <c r="E7" s="12">
        <f t="shared" si="1"/>
        <v>42728</v>
      </c>
      <c r="F7" s="12">
        <f t="shared" si="1"/>
        <v>42728</v>
      </c>
      <c r="G7" s="12">
        <f t="shared" si="1"/>
        <v>42728</v>
      </c>
      <c r="H7" s="12">
        <f t="shared" si="1"/>
        <v>42728</v>
      </c>
      <c r="I7" s="12">
        <f t="shared" si="1"/>
        <v>42728</v>
      </c>
      <c r="J7" s="12">
        <f t="shared" si="1"/>
        <v>42728</v>
      </c>
      <c r="K7" s="12">
        <f t="shared" si="1"/>
        <v>42728</v>
      </c>
      <c r="L7" s="12">
        <f t="shared" si="1"/>
        <v>42728</v>
      </c>
      <c r="M7" s="12">
        <f t="shared" si="1"/>
        <v>42728</v>
      </c>
      <c r="N7" s="12">
        <f t="shared" si="1"/>
        <v>42728</v>
      </c>
      <c r="O7" s="12">
        <f t="shared" si="1"/>
        <v>42728</v>
      </c>
      <c r="P7" s="12">
        <f t="shared" si="1"/>
        <v>42728</v>
      </c>
      <c r="Q7" s="13">
        <f t="shared" si="1"/>
        <v>42728</v>
      </c>
      <c r="R7" s="10"/>
    </row>
    <row r="8" spans="1:18" s="14" customFormat="1" ht="18" customHeight="1" x14ac:dyDescent="0.3">
      <c r="A8" s="446" t="s">
        <v>235</v>
      </c>
      <c r="B8" s="322">
        <v>1610</v>
      </c>
      <c r="C8" s="140">
        <v>42708</v>
      </c>
      <c r="D8" s="12">
        <f t="shared" si="1"/>
        <v>42714</v>
      </c>
      <c r="E8" s="12">
        <f t="shared" si="1"/>
        <v>42714</v>
      </c>
      <c r="F8" s="12">
        <f t="shared" si="1"/>
        <v>42714</v>
      </c>
      <c r="G8" s="12">
        <f t="shared" si="1"/>
        <v>42714</v>
      </c>
      <c r="H8" s="12">
        <f t="shared" si="1"/>
        <v>42714</v>
      </c>
      <c r="I8" s="12">
        <f t="shared" si="1"/>
        <v>42714</v>
      </c>
      <c r="J8" s="12">
        <f t="shared" si="1"/>
        <v>42714</v>
      </c>
      <c r="K8" s="12">
        <f t="shared" si="1"/>
        <v>42714</v>
      </c>
      <c r="L8" s="12">
        <f t="shared" si="1"/>
        <v>42714</v>
      </c>
      <c r="M8" s="12">
        <f t="shared" si="1"/>
        <v>42714</v>
      </c>
      <c r="N8" s="12">
        <f t="shared" si="1"/>
        <v>42714</v>
      </c>
      <c r="O8" s="12">
        <f t="shared" si="1"/>
        <v>42714</v>
      </c>
      <c r="P8" s="12">
        <f t="shared" si="1"/>
        <v>42714</v>
      </c>
      <c r="Q8" s="13">
        <f t="shared" si="1"/>
        <v>42714</v>
      </c>
    </row>
    <row r="9" spans="1:18" s="14" customFormat="1" ht="18" customHeight="1" x14ac:dyDescent="0.3">
      <c r="A9" s="446" t="s">
        <v>219</v>
      </c>
      <c r="B9" s="322">
        <v>16012</v>
      </c>
      <c r="C9" s="140">
        <v>42715</v>
      </c>
      <c r="D9" s="12">
        <f t="shared" si="1"/>
        <v>42721</v>
      </c>
      <c r="E9" s="12">
        <f t="shared" si="1"/>
        <v>42721</v>
      </c>
      <c r="F9" s="12">
        <f t="shared" si="1"/>
        <v>42721</v>
      </c>
      <c r="G9" s="12">
        <f t="shared" si="1"/>
        <v>42721</v>
      </c>
      <c r="H9" s="12">
        <f t="shared" si="1"/>
        <v>42721</v>
      </c>
      <c r="I9" s="12">
        <f t="shared" si="1"/>
        <v>42721</v>
      </c>
      <c r="J9" s="12">
        <f t="shared" si="1"/>
        <v>42721</v>
      </c>
      <c r="K9" s="12">
        <f t="shared" si="1"/>
        <v>42721</v>
      </c>
      <c r="L9" s="12">
        <f t="shared" si="1"/>
        <v>42721</v>
      </c>
      <c r="M9" s="12">
        <f t="shared" si="1"/>
        <v>42721</v>
      </c>
      <c r="N9" s="12">
        <f t="shared" si="1"/>
        <v>42721</v>
      </c>
      <c r="O9" s="12">
        <f t="shared" si="1"/>
        <v>42721</v>
      </c>
      <c r="P9" s="12">
        <f t="shared" si="1"/>
        <v>42721</v>
      </c>
      <c r="Q9" s="13">
        <f t="shared" si="1"/>
        <v>42721</v>
      </c>
    </row>
    <row r="10" spans="1:18" s="11" customFormat="1" ht="18" customHeight="1" x14ac:dyDescent="0.3">
      <c r="A10" s="446" t="s">
        <v>208</v>
      </c>
      <c r="B10" s="322">
        <v>1611</v>
      </c>
      <c r="C10" s="140">
        <v>42722</v>
      </c>
      <c r="D10" s="12">
        <f t="shared" si="1"/>
        <v>42728</v>
      </c>
      <c r="E10" s="12">
        <f t="shared" si="1"/>
        <v>42728</v>
      </c>
      <c r="F10" s="12">
        <f t="shared" si="1"/>
        <v>42728</v>
      </c>
      <c r="G10" s="12">
        <f t="shared" si="1"/>
        <v>42728</v>
      </c>
      <c r="H10" s="12">
        <f t="shared" si="1"/>
        <v>42728</v>
      </c>
      <c r="I10" s="12">
        <f t="shared" si="1"/>
        <v>42728</v>
      </c>
      <c r="J10" s="12">
        <f t="shared" si="1"/>
        <v>42728</v>
      </c>
      <c r="K10" s="12">
        <f t="shared" si="1"/>
        <v>42728</v>
      </c>
      <c r="L10" s="12">
        <f t="shared" si="1"/>
        <v>42728</v>
      </c>
      <c r="M10" s="12">
        <f t="shared" si="1"/>
        <v>42728</v>
      </c>
      <c r="N10" s="12">
        <f t="shared" si="1"/>
        <v>42728</v>
      </c>
      <c r="O10" s="12">
        <f t="shared" si="1"/>
        <v>42728</v>
      </c>
      <c r="P10" s="12">
        <f t="shared" si="1"/>
        <v>42728</v>
      </c>
      <c r="Q10" s="13">
        <f t="shared" si="1"/>
        <v>42728</v>
      </c>
      <c r="R10" s="10"/>
    </row>
    <row r="11" spans="1:18" s="14" customFormat="1" ht="18" customHeight="1" x14ac:dyDescent="0.3">
      <c r="A11" s="449" t="s">
        <v>222</v>
      </c>
      <c r="B11" s="322">
        <v>1610</v>
      </c>
      <c r="C11" s="441">
        <f>C10+7</f>
        <v>42729</v>
      </c>
      <c r="D11" s="12">
        <f t="shared" si="1"/>
        <v>42735</v>
      </c>
      <c r="E11" s="12">
        <f t="shared" si="1"/>
        <v>42735</v>
      </c>
      <c r="F11" s="12">
        <f t="shared" si="1"/>
        <v>42735</v>
      </c>
      <c r="G11" s="12">
        <f t="shared" si="1"/>
        <v>42735</v>
      </c>
      <c r="H11" s="12">
        <f t="shared" si="1"/>
        <v>42735</v>
      </c>
      <c r="I11" s="12">
        <f t="shared" si="1"/>
        <v>42735</v>
      </c>
      <c r="J11" s="12">
        <f t="shared" si="1"/>
        <v>42735</v>
      </c>
      <c r="K11" s="12">
        <f t="shared" si="1"/>
        <v>42735</v>
      </c>
      <c r="L11" s="12">
        <f t="shared" si="1"/>
        <v>42735</v>
      </c>
      <c r="M11" s="12">
        <f t="shared" si="1"/>
        <v>42735</v>
      </c>
      <c r="N11" s="12">
        <f t="shared" si="1"/>
        <v>42735</v>
      </c>
      <c r="O11" s="12">
        <f t="shared" si="1"/>
        <v>42735</v>
      </c>
      <c r="P11" s="12">
        <f t="shared" si="1"/>
        <v>42735</v>
      </c>
      <c r="Q11" s="13">
        <f t="shared" si="1"/>
        <v>42735</v>
      </c>
    </row>
    <row r="12" spans="1:18" s="14" customFormat="1" ht="18" customHeight="1" x14ac:dyDescent="0.3">
      <c r="A12" s="453" t="s">
        <v>215</v>
      </c>
      <c r="B12" s="176">
        <v>15</v>
      </c>
      <c r="C12" s="450">
        <v>42706</v>
      </c>
      <c r="D12" s="12">
        <f t="shared" si="1"/>
        <v>42712</v>
      </c>
      <c r="E12" s="12">
        <f t="shared" si="1"/>
        <v>42712</v>
      </c>
      <c r="F12" s="12">
        <f t="shared" si="1"/>
        <v>42712</v>
      </c>
      <c r="G12" s="12">
        <f t="shared" si="1"/>
        <v>42712</v>
      </c>
      <c r="H12" s="12">
        <f t="shared" si="1"/>
        <v>42712</v>
      </c>
      <c r="I12" s="12">
        <f t="shared" si="1"/>
        <v>42712</v>
      </c>
      <c r="J12" s="12">
        <f t="shared" si="1"/>
        <v>42712</v>
      </c>
      <c r="K12" s="12">
        <f t="shared" si="1"/>
        <v>42712</v>
      </c>
      <c r="L12" s="12">
        <f t="shared" si="1"/>
        <v>42712</v>
      </c>
      <c r="M12" s="12">
        <f t="shared" si="1"/>
        <v>42712</v>
      </c>
      <c r="N12" s="12">
        <f t="shared" si="1"/>
        <v>42712</v>
      </c>
      <c r="O12" s="12">
        <f t="shared" si="1"/>
        <v>42712</v>
      </c>
      <c r="P12" s="12">
        <f t="shared" si="1"/>
        <v>42712</v>
      </c>
      <c r="Q12" s="13">
        <f t="shared" si="1"/>
        <v>42712</v>
      </c>
    </row>
    <row r="13" spans="1:18" s="11" customFormat="1" ht="18" customHeight="1" x14ac:dyDescent="0.3">
      <c r="A13" s="455" t="s">
        <v>269</v>
      </c>
      <c r="B13" s="194">
        <v>16010</v>
      </c>
      <c r="C13" s="217">
        <f>C12+7</f>
        <v>42713</v>
      </c>
      <c r="D13" s="12">
        <f t="shared" si="1"/>
        <v>42719</v>
      </c>
      <c r="E13" s="12">
        <f t="shared" si="1"/>
        <v>42719</v>
      </c>
      <c r="F13" s="12">
        <f t="shared" si="1"/>
        <v>42719</v>
      </c>
      <c r="G13" s="12">
        <f t="shared" si="1"/>
        <v>42719</v>
      </c>
      <c r="H13" s="12">
        <f t="shared" si="1"/>
        <v>42719</v>
      </c>
      <c r="I13" s="12">
        <f t="shared" si="1"/>
        <v>42719</v>
      </c>
      <c r="J13" s="12">
        <f t="shared" si="1"/>
        <v>42719</v>
      </c>
      <c r="K13" s="12">
        <f t="shared" si="1"/>
        <v>42719</v>
      </c>
      <c r="L13" s="12">
        <f t="shared" si="1"/>
        <v>42719</v>
      </c>
      <c r="M13" s="12">
        <f t="shared" si="1"/>
        <v>42719</v>
      </c>
      <c r="N13" s="12">
        <f t="shared" si="1"/>
        <v>42719</v>
      </c>
      <c r="O13" s="12">
        <f t="shared" si="1"/>
        <v>42719</v>
      </c>
      <c r="P13" s="12">
        <f t="shared" si="1"/>
        <v>42719</v>
      </c>
      <c r="Q13" s="13">
        <f t="shared" si="1"/>
        <v>42719</v>
      </c>
      <c r="R13" s="10"/>
    </row>
    <row r="14" spans="1:18" s="14" customFormat="1" ht="18" customHeight="1" x14ac:dyDescent="0.3">
      <c r="A14" s="455" t="s">
        <v>122</v>
      </c>
      <c r="B14" s="194">
        <v>1612</v>
      </c>
      <c r="C14" s="217">
        <f>C13+7</f>
        <v>42720</v>
      </c>
      <c r="D14" s="12">
        <f t="shared" si="1"/>
        <v>42726</v>
      </c>
      <c r="E14" s="12">
        <f t="shared" si="1"/>
        <v>42726</v>
      </c>
      <c r="F14" s="12">
        <f t="shared" si="1"/>
        <v>42726</v>
      </c>
      <c r="G14" s="12">
        <f t="shared" si="1"/>
        <v>42726</v>
      </c>
      <c r="H14" s="12">
        <f t="shared" si="1"/>
        <v>42726</v>
      </c>
      <c r="I14" s="12">
        <f t="shared" si="1"/>
        <v>42726</v>
      </c>
      <c r="J14" s="12">
        <f t="shared" si="1"/>
        <v>42726</v>
      </c>
      <c r="K14" s="12">
        <f t="shared" si="1"/>
        <v>42726</v>
      </c>
      <c r="L14" s="12">
        <f t="shared" si="1"/>
        <v>42726</v>
      </c>
      <c r="M14" s="12">
        <f t="shared" si="1"/>
        <v>42726</v>
      </c>
      <c r="N14" s="12">
        <f t="shared" si="1"/>
        <v>42726</v>
      </c>
      <c r="O14" s="12">
        <f t="shared" si="1"/>
        <v>42726</v>
      </c>
      <c r="P14" s="12">
        <f t="shared" si="1"/>
        <v>42726</v>
      </c>
      <c r="Q14" s="13">
        <f t="shared" si="1"/>
        <v>42726</v>
      </c>
    </row>
    <row r="15" spans="1:18" s="14" customFormat="1" ht="18" customHeight="1" x14ac:dyDescent="0.3">
      <c r="A15" s="449" t="s">
        <v>273</v>
      </c>
      <c r="B15" s="323">
        <v>1602</v>
      </c>
      <c r="C15" s="441">
        <f>C14+7</f>
        <v>42727</v>
      </c>
      <c r="D15" s="12">
        <f t="shared" si="1"/>
        <v>42733</v>
      </c>
      <c r="E15" s="12">
        <f t="shared" si="1"/>
        <v>42733</v>
      </c>
      <c r="F15" s="12">
        <f t="shared" si="1"/>
        <v>42733</v>
      </c>
      <c r="G15" s="12">
        <f t="shared" si="1"/>
        <v>42733</v>
      </c>
      <c r="H15" s="12">
        <f t="shared" si="1"/>
        <v>42733</v>
      </c>
      <c r="I15" s="12">
        <f t="shared" si="1"/>
        <v>42733</v>
      </c>
      <c r="J15" s="12">
        <f t="shared" si="1"/>
        <v>42733</v>
      </c>
      <c r="K15" s="12">
        <f t="shared" si="1"/>
        <v>42733</v>
      </c>
      <c r="L15" s="12">
        <f t="shared" si="1"/>
        <v>42733</v>
      </c>
      <c r="M15" s="12">
        <f t="shared" si="1"/>
        <v>42733</v>
      </c>
      <c r="N15" s="12">
        <f t="shared" si="1"/>
        <v>42733</v>
      </c>
      <c r="O15" s="12">
        <f t="shared" si="1"/>
        <v>42733</v>
      </c>
      <c r="P15" s="12">
        <f t="shared" si="1"/>
        <v>42733</v>
      </c>
      <c r="Q15" s="13">
        <f t="shared" si="1"/>
        <v>42733</v>
      </c>
    </row>
    <row r="16" spans="1:18" s="11" customFormat="1" ht="18" customHeight="1" x14ac:dyDescent="0.3">
      <c r="A16" s="461" t="s">
        <v>262</v>
      </c>
      <c r="B16" s="322">
        <f>B5+1</f>
        <v>1617</v>
      </c>
      <c r="C16" s="441">
        <f>C5+21</f>
        <v>42729</v>
      </c>
      <c r="D16" s="12">
        <f t="shared" si="1"/>
        <v>42735</v>
      </c>
      <c r="E16" s="12">
        <f t="shared" si="1"/>
        <v>42735</v>
      </c>
      <c r="F16" s="12">
        <f t="shared" si="1"/>
        <v>42735</v>
      </c>
      <c r="G16" s="12">
        <f t="shared" si="1"/>
        <v>42735</v>
      </c>
      <c r="H16" s="12">
        <f t="shared" si="1"/>
        <v>42735</v>
      </c>
      <c r="I16" s="12">
        <f t="shared" si="1"/>
        <v>42735</v>
      </c>
      <c r="J16" s="12">
        <f t="shared" si="1"/>
        <v>42735</v>
      </c>
      <c r="K16" s="12">
        <f t="shared" si="1"/>
        <v>42735</v>
      </c>
      <c r="L16" s="12">
        <f t="shared" si="1"/>
        <v>42735</v>
      </c>
      <c r="M16" s="12">
        <f t="shared" si="1"/>
        <v>42735</v>
      </c>
      <c r="N16" s="12">
        <f t="shared" si="1"/>
        <v>42735</v>
      </c>
      <c r="O16" s="12">
        <f t="shared" si="1"/>
        <v>42735</v>
      </c>
      <c r="P16" s="12">
        <f t="shared" si="1"/>
        <v>42735</v>
      </c>
      <c r="Q16" s="13">
        <f t="shared" si="1"/>
        <v>42735</v>
      </c>
      <c r="R16" s="10"/>
    </row>
    <row r="17" spans="1:18" s="14" customFormat="1" ht="18" customHeight="1" x14ac:dyDescent="0.3">
      <c r="A17" s="446" t="s">
        <v>263</v>
      </c>
      <c r="B17" s="322">
        <f t="shared" ref="B17:B26" si="2">B6+1</f>
        <v>1618</v>
      </c>
      <c r="C17" s="441">
        <f>C6+21</f>
        <v>42736</v>
      </c>
      <c r="D17" s="12">
        <f t="shared" si="1"/>
        <v>42742</v>
      </c>
      <c r="E17" s="12">
        <f t="shared" si="1"/>
        <v>42742</v>
      </c>
      <c r="F17" s="12">
        <f t="shared" si="1"/>
        <v>42742</v>
      </c>
      <c r="G17" s="12">
        <f t="shared" si="1"/>
        <v>42742</v>
      </c>
      <c r="H17" s="12">
        <f t="shared" si="1"/>
        <v>42742</v>
      </c>
      <c r="I17" s="12">
        <f t="shared" si="1"/>
        <v>42742</v>
      </c>
      <c r="J17" s="12">
        <f t="shared" si="1"/>
        <v>42742</v>
      </c>
      <c r="K17" s="12">
        <f t="shared" si="1"/>
        <v>42742</v>
      </c>
      <c r="L17" s="12">
        <f t="shared" si="1"/>
        <v>42742</v>
      </c>
      <c r="M17" s="12">
        <f t="shared" si="1"/>
        <v>42742</v>
      </c>
      <c r="N17" s="12">
        <f t="shared" si="1"/>
        <v>42742</v>
      </c>
      <c r="O17" s="12">
        <f t="shared" si="1"/>
        <v>42742</v>
      </c>
      <c r="P17" s="12">
        <f t="shared" si="1"/>
        <v>42742</v>
      </c>
      <c r="Q17" s="13">
        <f t="shared" si="1"/>
        <v>42742</v>
      </c>
    </row>
    <row r="18" spans="1:18" s="14" customFormat="1" ht="18" customHeight="1" x14ac:dyDescent="0.3">
      <c r="A18" s="446" t="s">
        <v>268</v>
      </c>
      <c r="B18" s="322">
        <f t="shared" si="2"/>
        <v>1618</v>
      </c>
      <c r="C18" s="441">
        <f>C7+21</f>
        <v>42743</v>
      </c>
      <c r="D18" s="12">
        <f t="shared" si="1"/>
        <v>42749</v>
      </c>
      <c r="E18" s="12">
        <f t="shared" si="1"/>
        <v>42749</v>
      </c>
      <c r="F18" s="12">
        <f t="shared" si="1"/>
        <v>42749</v>
      </c>
      <c r="G18" s="12">
        <f t="shared" si="1"/>
        <v>42749</v>
      </c>
      <c r="H18" s="12">
        <f t="shared" si="1"/>
        <v>42749</v>
      </c>
      <c r="I18" s="12">
        <f t="shared" si="1"/>
        <v>42749</v>
      </c>
      <c r="J18" s="12">
        <f t="shared" si="1"/>
        <v>42749</v>
      </c>
      <c r="K18" s="12">
        <f t="shared" si="1"/>
        <v>42749</v>
      </c>
      <c r="L18" s="12">
        <f t="shared" si="1"/>
        <v>42749</v>
      </c>
      <c r="M18" s="12">
        <f t="shared" si="1"/>
        <v>42749</v>
      </c>
      <c r="N18" s="12">
        <f t="shared" si="1"/>
        <v>42749</v>
      </c>
      <c r="O18" s="12">
        <f t="shared" si="1"/>
        <v>42749</v>
      </c>
      <c r="P18" s="12">
        <f t="shared" si="1"/>
        <v>42749</v>
      </c>
      <c r="Q18" s="13">
        <f t="shared" si="1"/>
        <v>42749</v>
      </c>
    </row>
    <row r="19" spans="1:18" s="11" customFormat="1" ht="18" customHeight="1" x14ac:dyDescent="0.3">
      <c r="A19" s="446" t="s">
        <v>235</v>
      </c>
      <c r="B19" s="322">
        <f t="shared" si="2"/>
        <v>1611</v>
      </c>
      <c r="C19" s="441">
        <f>C8+28</f>
        <v>42736</v>
      </c>
      <c r="D19" s="12">
        <f t="shared" si="1"/>
        <v>42742</v>
      </c>
      <c r="E19" s="12">
        <f t="shared" si="1"/>
        <v>42742</v>
      </c>
      <c r="F19" s="12">
        <f t="shared" si="1"/>
        <v>42742</v>
      </c>
      <c r="G19" s="12">
        <f t="shared" si="1"/>
        <v>42742</v>
      </c>
      <c r="H19" s="12">
        <f t="shared" si="1"/>
        <v>42742</v>
      </c>
      <c r="I19" s="12">
        <f t="shared" si="1"/>
        <v>42742</v>
      </c>
      <c r="J19" s="12">
        <f t="shared" si="1"/>
        <v>42742</v>
      </c>
      <c r="K19" s="12">
        <f t="shared" si="1"/>
        <v>42742</v>
      </c>
      <c r="L19" s="12">
        <f t="shared" si="1"/>
        <v>42742</v>
      </c>
      <c r="M19" s="12">
        <f t="shared" si="1"/>
        <v>42742</v>
      </c>
      <c r="N19" s="12">
        <f t="shared" si="1"/>
        <v>42742</v>
      </c>
      <c r="O19" s="12">
        <f t="shared" si="1"/>
        <v>42742</v>
      </c>
      <c r="P19" s="12">
        <f t="shared" si="1"/>
        <v>42742</v>
      </c>
      <c r="Q19" s="13">
        <f t="shared" si="1"/>
        <v>42742</v>
      </c>
      <c r="R19" s="10"/>
    </row>
    <row r="20" spans="1:18" s="14" customFormat="1" ht="18" customHeight="1" x14ac:dyDescent="0.3">
      <c r="A20" s="446" t="s">
        <v>219</v>
      </c>
      <c r="B20" s="322">
        <f t="shared" si="2"/>
        <v>16013</v>
      </c>
      <c r="C20" s="441">
        <f>C9+28</f>
        <v>42743</v>
      </c>
      <c r="D20" s="12">
        <f t="shared" si="1"/>
        <v>42749</v>
      </c>
      <c r="E20" s="12">
        <f t="shared" si="1"/>
        <v>42749</v>
      </c>
      <c r="F20" s="12">
        <f t="shared" si="1"/>
        <v>42749</v>
      </c>
      <c r="G20" s="12">
        <f t="shared" si="1"/>
        <v>42749</v>
      </c>
      <c r="H20" s="12">
        <f t="shared" si="1"/>
        <v>42749</v>
      </c>
      <c r="I20" s="12">
        <f t="shared" si="1"/>
        <v>42749</v>
      </c>
      <c r="J20" s="12">
        <f t="shared" si="1"/>
        <v>42749</v>
      </c>
      <c r="K20" s="12">
        <f t="shared" si="1"/>
        <v>42749</v>
      </c>
      <c r="L20" s="12">
        <f t="shared" si="1"/>
        <v>42749</v>
      </c>
      <c r="M20" s="12">
        <f t="shared" si="1"/>
        <v>42749</v>
      </c>
      <c r="N20" s="12">
        <f t="shared" si="1"/>
        <v>42749</v>
      </c>
      <c r="O20" s="12">
        <f t="shared" si="1"/>
        <v>42749</v>
      </c>
      <c r="P20" s="12">
        <f t="shared" si="1"/>
        <v>42749</v>
      </c>
      <c r="Q20" s="13">
        <f t="shared" si="1"/>
        <v>42749</v>
      </c>
    </row>
    <row r="21" spans="1:18" s="14" customFormat="1" ht="18" customHeight="1" x14ac:dyDescent="0.3">
      <c r="A21" s="446" t="s">
        <v>208</v>
      </c>
      <c r="B21" s="322">
        <f t="shared" si="2"/>
        <v>1612</v>
      </c>
      <c r="C21" s="441">
        <f t="shared" ref="C21:C26" si="3">C10+28</f>
        <v>42750</v>
      </c>
      <c r="D21" s="12">
        <f t="shared" si="1"/>
        <v>42756</v>
      </c>
      <c r="E21" s="12">
        <f t="shared" si="1"/>
        <v>42756</v>
      </c>
      <c r="F21" s="12">
        <f t="shared" si="1"/>
        <v>42756</v>
      </c>
      <c r="G21" s="12">
        <f t="shared" si="1"/>
        <v>42756</v>
      </c>
      <c r="H21" s="12">
        <f t="shared" si="1"/>
        <v>42756</v>
      </c>
      <c r="I21" s="12">
        <f t="shared" si="1"/>
        <v>42756</v>
      </c>
      <c r="J21" s="12">
        <f t="shared" si="1"/>
        <v>42756</v>
      </c>
      <c r="K21" s="12">
        <f t="shared" si="1"/>
        <v>42756</v>
      </c>
      <c r="L21" s="12">
        <f t="shared" si="1"/>
        <v>42756</v>
      </c>
      <c r="M21" s="12">
        <f t="shared" si="1"/>
        <v>42756</v>
      </c>
      <c r="N21" s="12">
        <f t="shared" si="1"/>
        <v>42756</v>
      </c>
      <c r="O21" s="12">
        <f t="shared" si="1"/>
        <v>42756</v>
      </c>
      <c r="P21" s="12">
        <f t="shared" si="1"/>
        <v>42756</v>
      </c>
      <c r="Q21" s="13">
        <f t="shared" si="1"/>
        <v>42756</v>
      </c>
    </row>
    <row r="22" spans="1:18" s="14" customFormat="1" ht="18" customHeight="1" x14ac:dyDescent="0.3">
      <c r="A22" s="449" t="s">
        <v>222</v>
      </c>
      <c r="B22" s="322">
        <f t="shared" si="2"/>
        <v>1611</v>
      </c>
      <c r="C22" s="441">
        <f t="shared" si="3"/>
        <v>42757</v>
      </c>
      <c r="D22" s="12">
        <f t="shared" si="1"/>
        <v>42763</v>
      </c>
      <c r="E22" s="12">
        <f t="shared" si="1"/>
        <v>42763</v>
      </c>
      <c r="F22" s="12">
        <f t="shared" si="1"/>
        <v>42763</v>
      </c>
      <c r="G22" s="12">
        <f t="shared" si="1"/>
        <v>42763</v>
      </c>
      <c r="H22" s="12">
        <f t="shared" si="1"/>
        <v>42763</v>
      </c>
      <c r="I22" s="12">
        <f t="shared" si="1"/>
        <v>42763</v>
      </c>
      <c r="J22" s="12">
        <f t="shared" si="1"/>
        <v>42763</v>
      </c>
      <c r="K22" s="12">
        <f t="shared" si="1"/>
        <v>42763</v>
      </c>
      <c r="L22" s="12">
        <f t="shared" si="1"/>
        <v>42763</v>
      </c>
      <c r="M22" s="12">
        <f t="shared" si="1"/>
        <v>42763</v>
      </c>
      <c r="N22" s="12">
        <f t="shared" si="1"/>
        <v>42763</v>
      </c>
      <c r="O22" s="12">
        <f t="shared" si="1"/>
        <v>42763</v>
      </c>
      <c r="P22" s="12">
        <f t="shared" si="1"/>
        <v>42763</v>
      </c>
      <c r="Q22" s="13">
        <f t="shared" si="1"/>
        <v>42763</v>
      </c>
    </row>
    <row r="23" spans="1:18" s="14" customFormat="1" ht="18" customHeight="1" x14ac:dyDescent="0.3">
      <c r="A23" s="453" t="s">
        <v>215</v>
      </c>
      <c r="B23" s="322">
        <f t="shared" si="2"/>
        <v>16</v>
      </c>
      <c r="C23" s="441">
        <f t="shared" si="3"/>
        <v>42734</v>
      </c>
      <c r="D23" s="12">
        <f t="shared" ref="D23:Q26" si="4">$C23+6</f>
        <v>42740</v>
      </c>
      <c r="E23" s="12">
        <f t="shared" si="4"/>
        <v>42740</v>
      </c>
      <c r="F23" s="12">
        <f t="shared" si="4"/>
        <v>42740</v>
      </c>
      <c r="G23" s="12">
        <f t="shared" si="4"/>
        <v>42740</v>
      </c>
      <c r="H23" s="12">
        <f t="shared" si="4"/>
        <v>42740</v>
      </c>
      <c r="I23" s="12">
        <f t="shared" si="4"/>
        <v>42740</v>
      </c>
      <c r="J23" s="12">
        <f t="shared" si="4"/>
        <v>42740</v>
      </c>
      <c r="K23" s="12">
        <f t="shared" si="4"/>
        <v>42740</v>
      </c>
      <c r="L23" s="12">
        <f t="shared" si="4"/>
        <v>42740</v>
      </c>
      <c r="M23" s="12">
        <f t="shared" si="4"/>
        <v>42740</v>
      </c>
      <c r="N23" s="12">
        <f t="shared" si="4"/>
        <v>42740</v>
      </c>
      <c r="O23" s="12">
        <f t="shared" si="4"/>
        <v>42740</v>
      </c>
      <c r="P23" s="12">
        <f t="shared" si="4"/>
        <v>42740</v>
      </c>
      <c r="Q23" s="13">
        <f t="shared" si="4"/>
        <v>42740</v>
      </c>
    </row>
    <row r="24" spans="1:18" s="11" customFormat="1" ht="18" customHeight="1" x14ac:dyDescent="0.3">
      <c r="A24" s="455" t="s">
        <v>269</v>
      </c>
      <c r="B24" s="322">
        <f t="shared" si="2"/>
        <v>16011</v>
      </c>
      <c r="C24" s="441">
        <f t="shared" si="3"/>
        <v>42741</v>
      </c>
      <c r="D24" s="12">
        <f t="shared" si="4"/>
        <v>42747</v>
      </c>
      <c r="E24" s="12">
        <f t="shared" si="4"/>
        <v>42747</v>
      </c>
      <c r="F24" s="12">
        <f t="shared" si="4"/>
        <v>42747</v>
      </c>
      <c r="G24" s="12">
        <f t="shared" si="4"/>
        <v>42747</v>
      </c>
      <c r="H24" s="12">
        <f t="shared" si="4"/>
        <v>42747</v>
      </c>
      <c r="I24" s="12">
        <f t="shared" si="4"/>
        <v>42747</v>
      </c>
      <c r="J24" s="12">
        <f t="shared" si="4"/>
        <v>42747</v>
      </c>
      <c r="K24" s="12">
        <f t="shared" si="4"/>
        <v>42747</v>
      </c>
      <c r="L24" s="12">
        <f t="shared" si="4"/>
        <v>42747</v>
      </c>
      <c r="M24" s="12">
        <f t="shared" si="4"/>
        <v>42747</v>
      </c>
      <c r="N24" s="12">
        <f t="shared" si="4"/>
        <v>42747</v>
      </c>
      <c r="O24" s="12">
        <f t="shared" si="4"/>
        <v>42747</v>
      </c>
      <c r="P24" s="12">
        <f t="shared" si="4"/>
        <v>42747</v>
      </c>
      <c r="Q24" s="13">
        <f t="shared" si="4"/>
        <v>42747</v>
      </c>
      <c r="R24" s="10"/>
    </row>
    <row r="25" spans="1:18" s="14" customFormat="1" ht="18" customHeight="1" x14ac:dyDescent="0.3">
      <c r="A25" s="455" t="s">
        <v>122</v>
      </c>
      <c r="B25" s="322">
        <f t="shared" si="2"/>
        <v>1613</v>
      </c>
      <c r="C25" s="441">
        <f t="shared" si="3"/>
        <v>42748</v>
      </c>
      <c r="D25" s="12">
        <f t="shared" si="4"/>
        <v>42754</v>
      </c>
      <c r="E25" s="12">
        <f t="shared" si="4"/>
        <v>42754</v>
      </c>
      <c r="F25" s="12">
        <f t="shared" si="4"/>
        <v>42754</v>
      </c>
      <c r="G25" s="12">
        <f t="shared" si="4"/>
        <v>42754</v>
      </c>
      <c r="H25" s="12">
        <f t="shared" si="4"/>
        <v>42754</v>
      </c>
      <c r="I25" s="12">
        <f t="shared" si="4"/>
        <v>42754</v>
      </c>
      <c r="J25" s="12">
        <f t="shared" si="4"/>
        <v>42754</v>
      </c>
      <c r="K25" s="12">
        <f t="shared" si="4"/>
        <v>42754</v>
      </c>
      <c r="L25" s="12">
        <f t="shared" si="4"/>
        <v>42754</v>
      </c>
      <c r="M25" s="12">
        <f t="shared" si="4"/>
        <v>42754</v>
      </c>
      <c r="N25" s="12">
        <f t="shared" si="4"/>
        <v>42754</v>
      </c>
      <c r="O25" s="12">
        <f t="shared" si="4"/>
        <v>42754</v>
      </c>
      <c r="P25" s="12">
        <f t="shared" si="4"/>
        <v>42754</v>
      </c>
      <c r="Q25" s="13">
        <f t="shared" si="4"/>
        <v>42754</v>
      </c>
    </row>
    <row r="26" spans="1:18" s="11" customFormat="1" ht="18" customHeight="1" thickBot="1" x14ac:dyDescent="0.35">
      <c r="A26" s="462" t="s">
        <v>273</v>
      </c>
      <c r="B26" s="463">
        <f t="shared" si="2"/>
        <v>1603</v>
      </c>
      <c r="C26" s="464">
        <f t="shared" si="3"/>
        <v>42755</v>
      </c>
      <c r="D26" s="110">
        <f t="shared" si="4"/>
        <v>42761</v>
      </c>
      <c r="E26" s="110">
        <f t="shared" si="4"/>
        <v>42761</v>
      </c>
      <c r="F26" s="110">
        <f t="shared" si="4"/>
        <v>42761</v>
      </c>
      <c r="G26" s="110">
        <f t="shared" si="4"/>
        <v>42761</v>
      </c>
      <c r="H26" s="110">
        <f t="shared" si="4"/>
        <v>42761</v>
      </c>
      <c r="I26" s="110">
        <f t="shared" si="4"/>
        <v>42761</v>
      </c>
      <c r="J26" s="110">
        <f t="shared" si="4"/>
        <v>42761</v>
      </c>
      <c r="K26" s="110">
        <f t="shared" si="4"/>
        <v>42761</v>
      </c>
      <c r="L26" s="110">
        <f t="shared" si="4"/>
        <v>42761</v>
      </c>
      <c r="M26" s="110">
        <f t="shared" si="4"/>
        <v>42761</v>
      </c>
      <c r="N26" s="110">
        <f t="shared" si="4"/>
        <v>42761</v>
      </c>
      <c r="O26" s="110">
        <f t="shared" si="4"/>
        <v>42761</v>
      </c>
      <c r="P26" s="110">
        <f t="shared" si="4"/>
        <v>42761</v>
      </c>
      <c r="Q26" s="111">
        <f t="shared" si="4"/>
        <v>42761</v>
      </c>
      <c r="R26" s="10"/>
    </row>
    <row r="27" spans="1:18" ht="17.25" x14ac:dyDescent="0.3">
      <c r="A27" s="3"/>
      <c r="C27" s="8"/>
    </row>
    <row r="28" spans="1:18" x14ac:dyDescent="0.3">
      <c r="A28" s="76"/>
      <c r="B28" s="77"/>
      <c r="C28" s="24"/>
      <c r="D28" s="24"/>
      <c r="E28" s="24"/>
      <c r="F28" s="24"/>
      <c r="G28" s="24"/>
      <c r="H28" s="78"/>
    </row>
    <row r="29" spans="1:18" ht="17.25" x14ac:dyDescent="0.3">
      <c r="A29" s="17" t="s">
        <v>34</v>
      </c>
      <c r="B29" s="17"/>
      <c r="C29" s="17"/>
      <c r="D29" s="17"/>
      <c r="E29" s="81"/>
      <c r="F29" s="17"/>
      <c r="G29" s="17"/>
      <c r="H29" s="17"/>
      <c r="I29" s="73"/>
      <c r="J29" s="73"/>
      <c r="K29" s="73"/>
      <c r="L29" s="73"/>
      <c r="M29" s="73"/>
      <c r="N29" s="73"/>
      <c r="O29" s="73"/>
    </row>
    <row r="30" spans="1:18" ht="17.25" x14ac:dyDescent="0.3">
      <c r="A30" s="17" t="s">
        <v>54</v>
      </c>
      <c r="B30" s="17"/>
      <c r="C30" s="17"/>
      <c r="D30" s="17"/>
      <c r="E30" s="17"/>
      <c r="F30" s="17"/>
      <c r="G30" s="17" t="s">
        <v>66</v>
      </c>
      <c r="H30" s="17"/>
      <c r="I30" s="17"/>
      <c r="J30" s="73"/>
      <c r="K30" s="73"/>
      <c r="L30" s="17"/>
      <c r="M30" s="73"/>
      <c r="N30" s="17" t="s">
        <v>128</v>
      </c>
      <c r="O30" s="17"/>
    </row>
    <row r="31" spans="1:18" ht="17.25" x14ac:dyDescent="0.3">
      <c r="A31" s="17" t="s">
        <v>59</v>
      </c>
      <c r="B31" s="17"/>
      <c r="C31" s="17"/>
      <c r="D31" s="17"/>
      <c r="E31" s="82"/>
      <c r="F31" s="82"/>
      <c r="G31" s="82" t="s">
        <v>63</v>
      </c>
      <c r="H31" s="82"/>
      <c r="I31" s="82"/>
      <c r="J31" s="73"/>
      <c r="K31" s="73"/>
      <c r="L31" s="17"/>
      <c r="M31" s="73"/>
      <c r="N31" s="17" t="s">
        <v>124</v>
      </c>
      <c r="O31" s="17"/>
    </row>
    <row r="32" spans="1:18" ht="17.25" x14ac:dyDescent="0.3">
      <c r="A32" s="17" t="s">
        <v>56</v>
      </c>
      <c r="B32" s="17"/>
      <c r="C32" s="17"/>
      <c r="D32" s="17"/>
      <c r="E32" s="82"/>
      <c r="F32" s="82"/>
      <c r="G32" s="82" t="s">
        <v>137</v>
      </c>
      <c r="H32" s="82"/>
      <c r="I32" s="82"/>
      <c r="J32" s="73"/>
      <c r="K32" s="73"/>
      <c r="L32" s="17"/>
      <c r="M32" s="73"/>
      <c r="N32" s="17" t="s">
        <v>136</v>
      </c>
      <c r="O32" s="17"/>
    </row>
    <row r="33" spans="1:15" ht="17.25" x14ac:dyDescent="0.3">
      <c r="A33" s="17" t="s">
        <v>152</v>
      </c>
      <c r="B33" s="17"/>
      <c r="C33" s="17"/>
      <c r="D33" s="17"/>
      <c r="E33" s="82"/>
      <c r="F33" s="82"/>
      <c r="G33" s="82" t="s">
        <v>64</v>
      </c>
      <c r="H33" s="82"/>
      <c r="I33" s="82"/>
      <c r="J33" s="73"/>
      <c r="K33" s="73"/>
      <c r="L33" s="17"/>
      <c r="M33" s="73"/>
      <c r="N33" s="17" t="s">
        <v>123</v>
      </c>
      <c r="O33" s="17"/>
    </row>
    <row r="34" spans="1:15" ht="17.25" x14ac:dyDescent="0.3">
      <c r="A34" s="17" t="s">
        <v>135</v>
      </c>
      <c r="B34" s="17"/>
      <c r="C34" s="17"/>
      <c r="D34" s="17"/>
      <c r="E34" s="82"/>
      <c r="F34" s="82"/>
      <c r="G34" s="82" t="s">
        <v>65</v>
      </c>
      <c r="H34" s="82"/>
      <c r="I34" s="82"/>
      <c r="J34" s="73"/>
      <c r="K34" s="73"/>
      <c r="L34" s="17"/>
      <c r="M34" s="73"/>
      <c r="N34" s="17" t="s">
        <v>153</v>
      </c>
      <c r="O34" s="17"/>
    </row>
    <row r="35" spans="1:15" x14ac:dyDescent="0.3">
      <c r="C35" s="8"/>
    </row>
    <row r="36" spans="1:15" x14ac:dyDescent="0.3">
      <c r="C36" s="8"/>
    </row>
    <row r="37" spans="1:15" x14ac:dyDescent="0.3">
      <c r="C37" s="8"/>
    </row>
    <row r="38" spans="1:15" x14ac:dyDescent="0.3">
      <c r="C38" s="8"/>
    </row>
    <row r="39" spans="1:15" x14ac:dyDescent="0.3">
      <c r="C39" s="8"/>
    </row>
    <row r="40" spans="1:15" x14ac:dyDescent="0.3">
      <c r="C40" s="8"/>
    </row>
    <row r="41" spans="1:15" x14ac:dyDescent="0.3">
      <c r="C41" s="8"/>
    </row>
    <row r="42" spans="1:15" x14ac:dyDescent="0.3">
      <c r="C42" s="8"/>
    </row>
    <row r="43" spans="1:15" x14ac:dyDescent="0.3">
      <c r="C43" s="8"/>
    </row>
    <row r="44" spans="1:15" x14ac:dyDescent="0.3">
      <c r="C44" s="8"/>
    </row>
    <row r="45" spans="1:15" x14ac:dyDescent="0.3">
      <c r="C45" s="8"/>
    </row>
    <row r="46" spans="1:15" x14ac:dyDescent="0.3">
      <c r="C46" s="8"/>
    </row>
    <row r="47" spans="1:15" x14ac:dyDescent="0.3">
      <c r="C47" s="8"/>
    </row>
    <row r="48" spans="1:15" x14ac:dyDescent="0.3">
      <c r="C48" s="8"/>
    </row>
    <row r="49" spans="3:3" x14ac:dyDescent="0.3">
      <c r="C49" s="8"/>
    </row>
    <row r="50" spans="3:3" x14ac:dyDescent="0.3">
      <c r="C50" s="8"/>
    </row>
    <row r="51" spans="3:3" x14ac:dyDescent="0.3">
      <c r="C51" s="8"/>
    </row>
    <row r="52" spans="3:3" x14ac:dyDescent="0.3">
      <c r="C52" s="8"/>
    </row>
    <row r="53" spans="3:3" x14ac:dyDescent="0.3">
      <c r="C53" s="8"/>
    </row>
    <row r="54" spans="3:3" x14ac:dyDescent="0.3">
      <c r="C54" s="8"/>
    </row>
    <row r="55" spans="3:3" x14ac:dyDescent="0.3">
      <c r="C55" s="8"/>
    </row>
    <row r="56" spans="3:3" x14ac:dyDescent="0.3">
      <c r="C56" s="8"/>
    </row>
    <row r="57" spans="3:3" x14ac:dyDescent="0.3">
      <c r="C57" s="8"/>
    </row>
    <row r="58" spans="3:3" x14ac:dyDescent="0.3">
      <c r="C58" s="8"/>
    </row>
    <row r="59" spans="3:3" x14ac:dyDescent="0.3">
      <c r="C59" s="8"/>
    </row>
    <row r="60" spans="3:3" x14ac:dyDescent="0.3">
      <c r="C60" s="8"/>
    </row>
    <row r="61" spans="3:3" x14ac:dyDescent="0.3">
      <c r="C61" s="8"/>
    </row>
    <row r="62" spans="3:3" x14ac:dyDescent="0.3">
      <c r="C62" s="8"/>
    </row>
    <row r="63" spans="3:3" x14ac:dyDescent="0.3">
      <c r="C63" s="8"/>
    </row>
    <row r="64" spans="3:3" x14ac:dyDescent="0.3">
      <c r="C64" s="8"/>
    </row>
    <row r="65" spans="3:3" x14ac:dyDescent="0.3">
      <c r="C65" s="8"/>
    </row>
    <row r="66" spans="3:3" x14ac:dyDescent="0.3">
      <c r="C66" s="8"/>
    </row>
    <row r="67" spans="3:3" x14ac:dyDescent="0.3">
      <c r="C67" s="8"/>
    </row>
    <row r="68" spans="3:3" x14ac:dyDescent="0.3">
      <c r="C68" s="8"/>
    </row>
    <row r="69" spans="3:3" x14ac:dyDescent="0.3">
      <c r="C69" s="8"/>
    </row>
    <row r="70" spans="3:3" x14ac:dyDescent="0.3">
      <c r="C70" s="8"/>
    </row>
    <row r="71" spans="3:3" x14ac:dyDescent="0.3">
      <c r="C71" s="8"/>
    </row>
    <row r="72" spans="3:3" x14ac:dyDescent="0.3">
      <c r="C72" s="8"/>
    </row>
    <row r="73" spans="3:3" x14ac:dyDescent="0.3">
      <c r="C73" s="8"/>
    </row>
    <row r="74" spans="3:3" x14ac:dyDescent="0.3">
      <c r="C74" s="8"/>
    </row>
    <row r="75" spans="3:3" x14ac:dyDescent="0.3">
      <c r="C75" s="8"/>
    </row>
    <row r="76" spans="3:3" x14ac:dyDescent="0.3">
      <c r="C76" s="8"/>
    </row>
    <row r="77" spans="3:3" x14ac:dyDescent="0.3">
      <c r="C77" s="8"/>
    </row>
    <row r="78" spans="3:3" x14ac:dyDescent="0.3">
      <c r="C78" s="8"/>
    </row>
    <row r="79" spans="3:3" x14ac:dyDescent="0.3">
      <c r="C79" s="8"/>
    </row>
    <row r="80" spans="3:3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86" spans="3:3" x14ac:dyDescent="0.3">
      <c r="C86" s="8"/>
    </row>
    <row r="87" spans="3:3" x14ac:dyDescent="0.3">
      <c r="C87" s="8"/>
    </row>
    <row r="88" spans="3:3" x14ac:dyDescent="0.3">
      <c r="C88" s="8"/>
    </row>
    <row r="89" spans="3:3" x14ac:dyDescent="0.3">
      <c r="C89" s="8"/>
    </row>
    <row r="90" spans="3:3" x14ac:dyDescent="0.3">
      <c r="C90" s="8"/>
    </row>
    <row r="91" spans="3:3" x14ac:dyDescent="0.3">
      <c r="C91" s="8"/>
    </row>
    <row r="92" spans="3:3" x14ac:dyDescent="0.3">
      <c r="C92" s="8"/>
    </row>
    <row r="93" spans="3:3" x14ac:dyDescent="0.3">
      <c r="C93" s="8"/>
    </row>
    <row r="94" spans="3:3" x14ac:dyDescent="0.3">
      <c r="C94" s="8"/>
    </row>
    <row r="95" spans="3:3" x14ac:dyDescent="0.3">
      <c r="C95" s="8"/>
    </row>
    <row r="96" spans="3:3" x14ac:dyDescent="0.3">
      <c r="C96" s="8"/>
    </row>
    <row r="97" spans="3:3" x14ac:dyDescent="0.3">
      <c r="C97" s="8"/>
    </row>
    <row r="98" spans="3:3" x14ac:dyDescent="0.3">
      <c r="C98" s="8"/>
    </row>
    <row r="99" spans="3:3" x14ac:dyDescent="0.3">
      <c r="C99" s="8"/>
    </row>
    <row r="100" spans="3:3" x14ac:dyDescent="0.3">
      <c r="C100" s="8"/>
    </row>
    <row r="101" spans="3:3" x14ac:dyDescent="0.3">
      <c r="C101" s="8"/>
    </row>
    <row r="102" spans="3:3" x14ac:dyDescent="0.3">
      <c r="C102" s="8"/>
    </row>
    <row r="103" spans="3:3" x14ac:dyDescent="0.3">
      <c r="C103" s="8"/>
    </row>
    <row r="104" spans="3:3" x14ac:dyDescent="0.3">
      <c r="C104" s="8"/>
    </row>
    <row r="105" spans="3:3" x14ac:dyDescent="0.3">
      <c r="C105" s="8"/>
    </row>
    <row r="106" spans="3:3" x14ac:dyDescent="0.3">
      <c r="C106" s="8"/>
    </row>
    <row r="107" spans="3:3" x14ac:dyDescent="0.3">
      <c r="C107" s="8"/>
    </row>
    <row r="108" spans="3:3" x14ac:dyDescent="0.3">
      <c r="C108" s="8"/>
    </row>
  </sheetData>
  <mergeCells count="4">
    <mergeCell ref="D3:Q3"/>
    <mergeCell ref="A3:A4"/>
    <mergeCell ref="B3:B4"/>
    <mergeCell ref="C3:C4"/>
  </mergeCells>
  <phoneticPr fontId="16" type="noConversion"/>
  <pageMargins left="0.25" right="0.25" top="0.25" bottom="0.25" header="0.25" footer="0.25"/>
  <pageSetup paperSize="9" scale="76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4"/>
  <sheetViews>
    <sheetView tabSelected="1" view="pageBreakPreview" zoomScaleSheetLayoutView="100" workbookViewId="0">
      <pane ySplit="6" topLeftCell="A40" activePane="bottomLeft" state="frozen"/>
      <selection pane="bottomLeft" activeCell="T46" sqref="T46"/>
    </sheetView>
  </sheetViews>
  <sheetFormatPr defaultColWidth="3.625" defaultRowHeight="16.5" x14ac:dyDescent="0.3"/>
  <cols>
    <col min="1" max="1" width="3.125" style="11" customWidth="1"/>
    <col min="2" max="3" width="3.625" style="11" customWidth="1"/>
    <col min="4" max="4" width="4.25" style="11" customWidth="1"/>
    <col min="5" max="5" width="2.625" style="11" customWidth="1"/>
    <col min="6" max="6" width="3.25" style="11" customWidth="1"/>
    <col min="7" max="14" width="3.625" style="11" customWidth="1"/>
    <col min="15" max="15" width="40.625" style="11" customWidth="1"/>
    <col min="16" max="16" width="6.625" style="29" customWidth="1"/>
    <col min="17" max="17" width="2.625" style="29" customWidth="1"/>
    <col min="18" max="18" width="6.625" style="29" customWidth="1"/>
    <col min="19" max="19" width="2.625" style="29" customWidth="1"/>
    <col min="20" max="20" width="6.625" style="29" customWidth="1"/>
    <col min="21" max="21" width="2.625" style="29" customWidth="1"/>
    <col min="22" max="22" width="6.625" style="29" customWidth="1"/>
    <col min="23" max="23" width="2.625" style="29" customWidth="1"/>
    <col min="24" max="24" width="6.625" style="29" customWidth="1"/>
    <col min="25" max="25" width="2.625" style="29" customWidth="1"/>
    <col min="26" max="26" width="6.625" style="29" customWidth="1"/>
    <col min="27" max="27" width="2.625" style="29" customWidth="1"/>
    <col min="28" max="29" width="6.625" style="29" customWidth="1"/>
    <col min="30" max="30" width="6.625" style="11" customWidth="1"/>
    <col min="31" max="16384" width="3.625" style="11"/>
  </cols>
  <sheetData>
    <row r="1" spans="1:36" ht="16.5" customHeight="1" x14ac:dyDescent="0.3">
      <c r="A1" s="90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480" t="s">
        <v>169</v>
      </c>
      <c r="P1" s="480"/>
      <c r="Q1" s="480"/>
      <c r="R1" s="480"/>
      <c r="S1" s="480"/>
      <c r="T1" s="480"/>
      <c r="U1" s="480"/>
      <c r="V1" s="55"/>
      <c r="W1" s="55"/>
      <c r="X1" s="55"/>
      <c r="Y1" s="55"/>
      <c r="Z1" s="55"/>
      <c r="AA1" s="55"/>
      <c r="AB1" s="55"/>
      <c r="AC1" s="25"/>
      <c r="AD1" s="26"/>
      <c r="AE1" s="26"/>
      <c r="AF1" s="26"/>
      <c r="AG1" s="26"/>
      <c r="AH1" s="26"/>
      <c r="AI1" s="26"/>
      <c r="AJ1" s="26"/>
    </row>
    <row r="2" spans="1:36" ht="35.25" customHeigh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480"/>
      <c r="P2" s="480"/>
      <c r="Q2" s="480"/>
      <c r="R2" s="480"/>
      <c r="S2" s="480"/>
      <c r="T2" s="480"/>
      <c r="U2" s="480"/>
      <c r="V2" s="55"/>
      <c r="W2" s="55"/>
      <c r="X2" s="55"/>
      <c r="Y2" s="55"/>
      <c r="Z2" s="55"/>
      <c r="AA2" s="55"/>
      <c r="AB2" s="55"/>
      <c r="AC2" s="25"/>
      <c r="AD2" s="26"/>
      <c r="AE2" s="26"/>
      <c r="AF2" s="26"/>
      <c r="AG2" s="26"/>
      <c r="AH2" s="26"/>
      <c r="AI2" s="26"/>
      <c r="AJ2" s="26"/>
    </row>
    <row r="3" spans="1:36" ht="3.75" customHeight="1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25"/>
      <c r="AD3" s="26"/>
      <c r="AE3" s="26"/>
      <c r="AF3" s="26"/>
      <c r="AG3" s="26"/>
      <c r="AH3" s="26"/>
      <c r="AI3" s="26"/>
      <c r="AJ3" s="26"/>
    </row>
    <row r="4" spans="1:36" hidden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25"/>
      <c r="AD4" s="26"/>
      <c r="AE4" s="26"/>
      <c r="AF4" s="26"/>
      <c r="AG4" s="26"/>
      <c r="AH4" s="26"/>
      <c r="AI4" s="26"/>
      <c r="AJ4" s="26"/>
    </row>
    <row r="5" spans="1:36" s="28" customFormat="1" ht="17.25" customHeight="1" x14ac:dyDescent="0.3">
      <c r="A5" s="488" t="s">
        <v>157</v>
      </c>
      <c r="B5" s="489"/>
      <c r="C5" s="489"/>
      <c r="D5" s="490"/>
      <c r="E5" s="488" t="s">
        <v>158</v>
      </c>
      <c r="F5" s="489"/>
      <c r="G5" s="489"/>
      <c r="H5" s="489"/>
      <c r="I5" s="489"/>
      <c r="J5" s="489"/>
      <c r="K5" s="489"/>
      <c r="L5" s="489"/>
      <c r="M5" s="489"/>
      <c r="N5" s="489"/>
      <c r="O5" s="490"/>
      <c r="P5" s="488" t="s">
        <v>159</v>
      </c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90"/>
      <c r="AC5" s="42"/>
      <c r="AD5" s="27"/>
      <c r="AE5" s="27"/>
      <c r="AF5" s="27"/>
      <c r="AG5" s="27"/>
      <c r="AH5" s="27"/>
      <c r="AI5" s="27"/>
      <c r="AJ5" s="27"/>
    </row>
    <row r="6" spans="1:36" s="28" customFormat="1" ht="18" customHeight="1" x14ac:dyDescent="0.3">
      <c r="A6" s="491"/>
      <c r="B6" s="492"/>
      <c r="C6" s="492"/>
      <c r="D6" s="493"/>
      <c r="E6" s="491"/>
      <c r="F6" s="492"/>
      <c r="G6" s="492"/>
      <c r="H6" s="492"/>
      <c r="I6" s="492"/>
      <c r="J6" s="492"/>
      <c r="K6" s="492"/>
      <c r="L6" s="492"/>
      <c r="M6" s="492"/>
      <c r="N6" s="492"/>
      <c r="O6" s="493"/>
      <c r="P6" s="43"/>
      <c r="Q6" s="43"/>
      <c r="R6" s="43"/>
      <c r="S6" s="43"/>
      <c r="T6" s="43"/>
      <c r="U6" s="43"/>
      <c r="V6" s="43"/>
      <c r="W6" s="43"/>
      <c r="X6" s="43"/>
      <c r="Y6" s="43"/>
      <c r="Z6" s="87"/>
      <c r="AA6" s="89"/>
      <c r="AB6" s="44"/>
      <c r="AC6" s="42"/>
      <c r="AD6" s="27"/>
      <c r="AE6" s="27"/>
      <c r="AF6" s="27"/>
      <c r="AG6" s="27"/>
      <c r="AH6" s="27"/>
      <c r="AI6" s="27"/>
      <c r="AJ6" s="27"/>
    </row>
    <row r="7" spans="1:36" ht="21" customHeight="1" x14ac:dyDescent="0.3">
      <c r="A7" s="484" t="s">
        <v>160</v>
      </c>
      <c r="B7" s="485"/>
      <c r="C7" s="485"/>
      <c r="D7" s="486"/>
      <c r="E7" s="477" t="s">
        <v>216</v>
      </c>
      <c r="F7" s="478"/>
      <c r="G7" s="478"/>
      <c r="H7" s="478"/>
      <c r="I7" s="478"/>
      <c r="J7" s="478"/>
      <c r="K7" s="478"/>
      <c r="L7" s="478"/>
      <c r="M7" s="478"/>
      <c r="N7" s="478"/>
      <c r="O7" s="479"/>
      <c r="P7" s="57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8"/>
    </row>
    <row r="8" spans="1:36" ht="21" customHeight="1" x14ac:dyDescent="0.3">
      <c r="A8" s="481"/>
      <c r="B8" s="482"/>
      <c r="C8" s="482"/>
      <c r="D8" s="483"/>
      <c r="E8" s="98"/>
      <c r="F8" s="474" t="s">
        <v>1</v>
      </c>
      <c r="G8" s="474"/>
      <c r="H8" s="474"/>
      <c r="I8" s="474"/>
      <c r="J8" s="97"/>
      <c r="K8" s="97"/>
      <c r="L8" s="97"/>
      <c r="M8" s="97"/>
      <c r="N8" s="97"/>
      <c r="O8" s="97"/>
      <c r="P8" s="45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7"/>
    </row>
    <row r="9" spans="1:36" ht="21" customHeight="1" x14ac:dyDescent="0.3">
      <c r="A9" s="32"/>
      <c r="B9" s="33"/>
      <c r="C9" s="33"/>
      <c r="D9" s="34"/>
      <c r="E9" s="99"/>
      <c r="F9" s="94"/>
      <c r="G9" s="94"/>
      <c r="H9" s="94"/>
      <c r="I9" s="94"/>
      <c r="J9" s="94"/>
      <c r="K9" s="94"/>
      <c r="L9" s="94"/>
      <c r="M9" s="94"/>
      <c r="N9" s="94"/>
      <c r="O9" s="94"/>
      <c r="P9" s="48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50"/>
    </row>
    <row r="10" spans="1:36" ht="21" customHeight="1" x14ac:dyDescent="0.3">
      <c r="A10" s="481"/>
      <c r="B10" s="482"/>
      <c r="C10" s="482"/>
      <c r="D10" s="483"/>
      <c r="E10" s="98"/>
      <c r="F10" s="116" t="s">
        <v>151</v>
      </c>
      <c r="G10" s="116"/>
      <c r="H10" s="116"/>
      <c r="I10" s="116"/>
      <c r="J10" s="97"/>
      <c r="K10" s="97"/>
      <c r="L10" s="97"/>
      <c r="M10" s="97"/>
      <c r="N10" s="97"/>
      <c r="O10" s="97"/>
      <c r="P10" s="45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7"/>
    </row>
    <row r="11" spans="1:36" ht="21" customHeight="1" x14ac:dyDescent="0.3">
      <c r="A11" s="32"/>
      <c r="B11" s="33"/>
      <c r="C11" s="33"/>
      <c r="D11" s="34"/>
      <c r="E11" s="99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48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50"/>
    </row>
    <row r="12" spans="1:36" ht="21" customHeight="1" x14ac:dyDescent="0.3">
      <c r="A12" s="32"/>
      <c r="B12" s="33"/>
      <c r="C12" s="33"/>
      <c r="D12" s="34"/>
      <c r="E12" s="99"/>
      <c r="F12" s="487" t="s">
        <v>61</v>
      </c>
      <c r="G12" s="487"/>
      <c r="H12" s="487"/>
      <c r="I12" s="487"/>
      <c r="J12" s="94"/>
      <c r="K12" s="94"/>
      <c r="L12" s="94"/>
      <c r="M12" s="94"/>
      <c r="N12" s="94"/>
      <c r="O12" s="94"/>
      <c r="P12" s="48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50"/>
    </row>
    <row r="13" spans="1:36" ht="21" customHeight="1" x14ac:dyDescent="0.3">
      <c r="A13" s="32"/>
      <c r="B13" s="33"/>
      <c r="C13" s="33"/>
      <c r="D13" s="34"/>
      <c r="E13" s="99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48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50"/>
    </row>
    <row r="14" spans="1:36" ht="21" customHeight="1" x14ac:dyDescent="0.3">
      <c r="A14" s="32"/>
      <c r="B14" s="33"/>
      <c r="C14" s="33"/>
      <c r="D14" s="34"/>
      <c r="E14" s="99"/>
      <c r="F14" s="487" t="s">
        <v>45</v>
      </c>
      <c r="G14" s="487"/>
      <c r="H14" s="487"/>
      <c r="I14" s="487"/>
      <c r="J14" s="94"/>
      <c r="K14" s="94"/>
      <c r="L14" s="94"/>
      <c r="M14" s="94"/>
      <c r="N14" s="94"/>
      <c r="O14" s="94"/>
      <c r="P14" s="48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50"/>
    </row>
    <row r="15" spans="1:36" ht="21" customHeight="1" x14ac:dyDescent="0.3">
      <c r="A15" s="32"/>
      <c r="B15" s="33"/>
      <c r="C15" s="33"/>
      <c r="D15" s="34"/>
      <c r="E15" s="99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48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50"/>
    </row>
    <row r="16" spans="1:36" ht="21" customHeight="1" x14ac:dyDescent="0.3">
      <c r="A16" s="32"/>
      <c r="B16" s="33"/>
      <c r="C16" s="33"/>
      <c r="D16" s="34"/>
      <c r="E16" s="99"/>
      <c r="F16" s="487" t="s">
        <v>38</v>
      </c>
      <c r="G16" s="487"/>
      <c r="H16" s="487"/>
      <c r="I16" s="487"/>
      <c r="J16" s="94"/>
      <c r="K16" s="94"/>
      <c r="L16" s="94"/>
      <c r="M16" s="94"/>
      <c r="N16" s="94"/>
      <c r="O16" s="94"/>
      <c r="P16" s="48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50"/>
    </row>
    <row r="17" spans="1:28" ht="21" customHeight="1" x14ac:dyDescent="0.3">
      <c r="A17" s="32"/>
      <c r="B17" s="33"/>
      <c r="C17" s="33"/>
      <c r="D17" s="34"/>
      <c r="E17" s="99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48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50"/>
    </row>
    <row r="18" spans="1:28" ht="21" customHeight="1" x14ac:dyDescent="0.3">
      <c r="A18" s="32"/>
      <c r="B18" s="33"/>
      <c r="C18" s="33"/>
      <c r="D18" s="34"/>
      <c r="E18" s="99"/>
      <c r="F18" s="487" t="s">
        <v>187</v>
      </c>
      <c r="G18" s="487"/>
      <c r="H18" s="487"/>
      <c r="I18" s="487"/>
      <c r="J18" s="487"/>
      <c r="K18" s="487"/>
      <c r="L18" s="94"/>
      <c r="M18" s="94"/>
      <c r="N18" s="94"/>
      <c r="O18" s="94"/>
      <c r="P18" s="48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50"/>
    </row>
    <row r="19" spans="1:28" ht="21" customHeight="1" x14ac:dyDescent="0.3">
      <c r="A19" s="32"/>
      <c r="B19" s="33"/>
      <c r="C19" s="33"/>
      <c r="D19" s="34"/>
      <c r="E19" s="99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48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50"/>
    </row>
    <row r="20" spans="1:28" ht="21" customHeight="1" x14ac:dyDescent="0.3">
      <c r="A20" s="32"/>
      <c r="B20" s="33"/>
      <c r="C20" s="33"/>
      <c r="D20" s="34"/>
      <c r="E20" s="99"/>
      <c r="F20" s="116" t="s">
        <v>232</v>
      </c>
      <c r="G20" s="116"/>
      <c r="H20" s="116"/>
      <c r="I20" s="116"/>
      <c r="J20" s="116"/>
      <c r="K20" s="116"/>
      <c r="L20" s="116"/>
      <c r="M20" s="116"/>
      <c r="N20" s="94"/>
      <c r="O20" s="94"/>
      <c r="P20" s="48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50"/>
    </row>
    <row r="21" spans="1:28" ht="21" customHeight="1" x14ac:dyDescent="0.3">
      <c r="A21" s="32"/>
      <c r="B21" s="33"/>
      <c r="C21" s="33"/>
      <c r="D21" s="34"/>
      <c r="E21" s="100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51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3"/>
    </row>
    <row r="22" spans="1:28" ht="21" customHeight="1" x14ac:dyDescent="0.3">
      <c r="A22" s="484" t="s">
        <v>48</v>
      </c>
      <c r="B22" s="485"/>
      <c r="C22" s="485"/>
      <c r="D22" s="486"/>
      <c r="E22" s="477" t="s">
        <v>216</v>
      </c>
      <c r="F22" s="478"/>
      <c r="G22" s="478"/>
      <c r="H22" s="478"/>
      <c r="I22" s="478"/>
      <c r="J22" s="478"/>
      <c r="K22" s="478"/>
      <c r="L22" s="478"/>
      <c r="M22" s="478"/>
      <c r="N22" s="478"/>
      <c r="O22" s="479"/>
      <c r="P22" s="91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3"/>
    </row>
    <row r="23" spans="1:28" ht="21" customHeight="1" x14ac:dyDescent="0.3">
      <c r="A23" s="481"/>
      <c r="B23" s="482"/>
      <c r="C23" s="482"/>
      <c r="D23" s="483"/>
      <c r="E23" s="98"/>
      <c r="F23" s="474" t="s">
        <v>188</v>
      </c>
      <c r="G23" s="474"/>
      <c r="H23" s="474"/>
      <c r="I23" s="474"/>
      <c r="J23" s="474"/>
      <c r="K23" s="474"/>
      <c r="L23" s="474"/>
      <c r="M23" s="474"/>
      <c r="N23" s="474"/>
      <c r="O23" s="475"/>
      <c r="P23" s="45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7"/>
    </row>
    <row r="24" spans="1:28" ht="21" customHeight="1" x14ac:dyDescent="0.3">
      <c r="A24" s="32"/>
      <c r="B24" s="33"/>
      <c r="C24" s="33"/>
      <c r="D24" s="34"/>
      <c r="E24" s="99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48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50"/>
    </row>
    <row r="25" spans="1:28" ht="21" customHeight="1" x14ac:dyDescent="0.3">
      <c r="A25" s="32"/>
      <c r="B25" s="33"/>
      <c r="C25" s="33"/>
      <c r="D25" s="34"/>
      <c r="E25" s="99"/>
      <c r="F25" s="487" t="s">
        <v>189</v>
      </c>
      <c r="G25" s="487"/>
      <c r="H25" s="487"/>
      <c r="I25" s="487"/>
      <c r="J25" s="487"/>
      <c r="K25" s="487"/>
      <c r="L25" s="487"/>
      <c r="M25" s="487"/>
      <c r="N25" s="487"/>
      <c r="O25" s="494"/>
      <c r="P25" s="48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50"/>
    </row>
    <row r="26" spans="1:28" ht="21" customHeight="1" x14ac:dyDescent="0.3">
      <c r="A26" s="32"/>
      <c r="B26" s="33"/>
      <c r="C26" s="33"/>
      <c r="D26" s="34"/>
      <c r="E26" s="99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48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50"/>
    </row>
    <row r="27" spans="1:28" ht="21" customHeight="1" x14ac:dyDescent="0.3">
      <c r="A27" s="32"/>
      <c r="B27" s="33"/>
      <c r="C27" s="33"/>
      <c r="D27" s="34"/>
      <c r="E27" s="99"/>
      <c r="F27" s="487" t="s">
        <v>190</v>
      </c>
      <c r="G27" s="487"/>
      <c r="H27" s="487"/>
      <c r="I27" s="487"/>
      <c r="J27" s="487"/>
      <c r="K27" s="487"/>
      <c r="L27" s="487"/>
      <c r="M27" s="487"/>
      <c r="N27" s="487"/>
      <c r="O27" s="494"/>
      <c r="P27" s="48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50"/>
    </row>
    <row r="28" spans="1:28" ht="21" customHeight="1" x14ac:dyDescent="0.3">
      <c r="A28" s="35"/>
      <c r="B28" s="36"/>
      <c r="C28" s="36"/>
      <c r="D28" s="37"/>
      <c r="E28" s="100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51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3"/>
    </row>
    <row r="29" spans="1:28" s="29" customFormat="1" ht="21" customHeight="1" x14ac:dyDescent="0.3">
      <c r="A29" s="466" t="s">
        <v>210</v>
      </c>
      <c r="B29" s="467"/>
      <c r="C29" s="467"/>
      <c r="D29" s="468"/>
      <c r="E29" s="477" t="s">
        <v>217</v>
      </c>
      <c r="F29" s="478"/>
      <c r="G29" s="478"/>
      <c r="H29" s="478"/>
      <c r="I29" s="478"/>
      <c r="J29" s="478"/>
      <c r="K29" s="478"/>
      <c r="L29" s="478"/>
      <c r="M29" s="478"/>
      <c r="N29" s="478"/>
      <c r="O29" s="479"/>
      <c r="P29" s="91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3"/>
    </row>
    <row r="30" spans="1:28" ht="21" customHeight="1" x14ac:dyDescent="0.3">
      <c r="A30" s="35"/>
      <c r="B30" s="36"/>
      <c r="C30" s="36"/>
      <c r="D30" s="37"/>
      <c r="E30" s="98"/>
      <c r="F30" s="497" t="s">
        <v>211</v>
      </c>
      <c r="G30" s="497"/>
      <c r="H30" s="497"/>
      <c r="I30" s="497"/>
      <c r="J30" s="497"/>
      <c r="K30" s="497"/>
      <c r="L30" s="497"/>
      <c r="M30" s="497"/>
      <c r="N30" s="497"/>
      <c r="O30" s="498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7"/>
    </row>
    <row r="31" spans="1:28" ht="21" customHeight="1" x14ac:dyDescent="0.3">
      <c r="A31" s="35"/>
      <c r="B31" s="36"/>
      <c r="C31" s="36"/>
      <c r="D31" s="37"/>
      <c r="E31" s="99"/>
      <c r="F31" s="469"/>
      <c r="G31" s="469"/>
      <c r="H31" s="469"/>
      <c r="I31" s="469"/>
      <c r="J31" s="94"/>
      <c r="K31" s="94"/>
      <c r="L31" s="94"/>
      <c r="M31" s="94"/>
      <c r="N31" s="94"/>
      <c r="O31" s="94"/>
      <c r="P31" s="48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50"/>
    </row>
    <row r="32" spans="1:28" s="29" customFormat="1" ht="21" customHeight="1" x14ac:dyDescent="0.3">
      <c r="A32" s="38"/>
      <c r="B32" s="39"/>
      <c r="C32" s="39"/>
      <c r="D32" s="40"/>
      <c r="E32" s="103"/>
      <c r="F32" s="104"/>
      <c r="G32" s="105"/>
      <c r="H32" s="105"/>
      <c r="I32" s="105"/>
      <c r="J32" s="106"/>
      <c r="K32" s="106"/>
      <c r="L32" s="106"/>
      <c r="M32" s="107"/>
      <c r="N32" s="107"/>
      <c r="O32" s="107"/>
      <c r="P32" s="68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70"/>
    </row>
    <row r="33" spans="1:28" s="29" customFormat="1" ht="21" customHeight="1" x14ac:dyDescent="0.3">
      <c r="A33" s="38"/>
      <c r="B33" s="39"/>
      <c r="C33" s="39"/>
      <c r="D33" s="40"/>
      <c r="E33" s="103"/>
      <c r="F33" s="115"/>
      <c r="G33" s="105"/>
      <c r="H33" s="105"/>
      <c r="I33" s="105"/>
      <c r="J33" s="106"/>
      <c r="K33" s="106"/>
      <c r="L33" s="106"/>
      <c r="M33" s="107"/>
      <c r="N33" s="107"/>
      <c r="O33" s="107"/>
      <c r="P33" s="68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70"/>
    </row>
    <row r="34" spans="1:28" ht="21" customHeight="1" x14ac:dyDescent="0.3">
      <c r="A34" s="466" t="s">
        <v>3</v>
      </c>
      <c r="B34" s="467"/>
      <c r="C34" s="467"/>
      <c r="D34" s="468"/>
      <c r="E34" s="477" t="s">
        <v>218</v>
      </c>
      <c r="F34" s="478"/>
      <c r="G34" s="478"/>
      <c r="H34" s="478"/>
      <c r="I34" s="478"/>
      <c r="J34" s="478"/>
      <c r="K34" s="478"/>
      <c r="L34" s="478"/>
      <c r="M34" s="478"/>
      <c r="N34" s="478"/>
      <c r="O34" s="479"/>
      <c r="P34" s="91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3"/>
    </row>
    <row r="35" spans="1:28" ht="21" customHeight="1" x14ac:dyDescent="0.3">
      <c r="A35" s="471"/>
      <c r="B35" s="472"/>
      <c r="C35" s="472"/>
      <c r="D35" s="473"/>
      <c r="E35" s="98"/>
      <c r="F35" s="474" t="s">
        <v>161</v>
      </c>
      <c r="G35" s="474"/>
      <c r="H35" s="474"/>
      <c r="I35" s="474"/>
      <c r="J35" s="474"/>
      <c r="K35" s="474"/>
      <c r="L35" s="474"/>
      <c r="M35" s="474"/>
      <c r="N35" s="474"/>
      <c r="O35" s="475"/>
      <c r="P35" s="45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7"/>
    </row>
    <row r="36" spans="1:28" ht="21" customHeight="1" x14ac:dyDescent="0.3">
      <c r="A36" s="35"/>
      <c r="B36" s="36"/>
      <c r="C36" s="36"/>
      <c r="D36" s="37"/>
      <c r="E36" s="101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41"/>
    </row>
    <row r="37" spans="1:28" ht="21" customHeight="1" x14ac:dyDescent="0.3">
      <c r="A37" s="35"/>
      <c r="B37" s="36"/>
      <c r="C37" s="36"/>
      <c r="D37" s="37"/>
      <c r="E37" s="101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30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41"/>
    </row>
    <row r="38" spans="1:28" ht="21" customHeight="1" x14ac:dyDescent="0.3">
      <c r="A38" s="35"/>
      <c r="B38" s="36"/>
      <c r="C38" s="36"/>
      <c r="D38" s="37"/>
      <c r="E38" s="101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30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41"/>
    </row>
    <row r="39" spans="1:28" ht="21" customHeight="1" x14ac:dyDescent="0.3">
      <c r="A39" s="484" t="s">
        <v>162</v>
      </c>
      <c r="B39" s="485"/>
      <c r="C39" s="485"/>
      <c r="D39" s="486"/>
      <c r="E39" s="477" t="s">
        <v>218</v>
      </c>
      <c r="F39" s="478"/>
      <c r="G39" s="478"/>
      <c r="H39" s="478"/>
      <c r="I39" s="478"/>
      <c r="J39" s="478"/>
      <c r="K39" s="478"/>
      <c r="L39" s="478"/>
      <c r="M39" s="478"/>
      <c r="N39" s="478"/>
      <c r="O39" s="479"/>
      <c r="P39" s="91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3"/>
    </row>
    <row r="40" spans="1:28" ht="21" customHeight="1" x14ac:dyDescent="0.3">
      <c r="A40" s="481"/>
      <c r="B40" s="482"/>
      <c r="C40" s="482"/>
      <c r="D40" s="483"/>
      <c r="E40" s="98"/>
      <c r="F40" s="474" t="s">
        <v>41</v>
      </c>
      <c r="G40" s="474"/>
      <c r="H40" s="474"/>
      <c r="I40" s="474"/>
      <c r="J40" s="97"/>
      <c r="K40" s="97"/>
      <c r="L40" s="97"/>
      <c r="M40" s="97"/>
      <c r="N40" s="97"/>
      <c r="O40" s="97"/>
      <c r="P40" s="45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7"/>
    </row>
    <row r="41" spans="1:28" ht="21" customHeight="1" x14ac:dyDescent="0.3">
      <c r="A41" s="32"/>
      <c r="B41" s="33"/>
      <c r="C41" s="33"/>
      <c r="D41" s="34"/>
      <c r="E41" s="99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48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50"/>
    </row>
    <row r="42" spans="1:28" ht="21" customHeight="1" x14ac:dyDescent="0.3">
      <c r="A42" s="32"/>
      <c r="B42" s="33"/>
      <c r="C42" s="33"/>
      <c r="D42" s="34"/>
      <c r="E42" s="99"/>
      <c r="F42" s="487" t="s">
        <v>4</v>
      </c>
      <c r="G42" s="487"/>
      <c r="H42" s="487"/>
      <c r="I42" s="487"/>
      <c r="J42" s="94"/>
      <c r="K42" s="94"/>
      <c r="L42" s="94"/>
      <c r="M42" s="94"/>
      <c r="N42" s="94"/>
      <c r="O42" s="94"/>
      <c r="P42" s="48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50"/>
    </row>
    <row r="43" spans="1:28" ht="21" customHeight="1" x14ac:dyDescent="0.3">
      <c r="A43" s="32"/>
      <c r="B43" s="33"/>
      <c r="C43" s="33"/>
      <c r="D43" s="34"/>
      <c r="E43" s="99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48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0"/>
    </row>
    <row r="44" spans="1:28" ht="21" customHeight="1" x14ac:dyDescent="0.3">
      <c r="A44" s="32"/>
      <c r="B44" s="33"/>
      <c r="C44" s="33"/>
      <c r="D44" s="34"/>
      <c r="E44" s="99"/>
      <c r="F44" s="487" t="s">
        <v>130</v>
      </c>
      <c r="G44" s="487"/>
      <c r="H44" s="487"/>
      <c r="I44" s="487"/>
      <c r="J44" s="94"/>
      <c r="K44" s="94"/>
      <c r="L44" s="94"/>
      <c r="M44" s="94"/>
      <c r="N44" s="94"/>
      <c r="O44" s="94"/>
      <c r="P44" s="48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50"/>
    </row>
    <row r="45" spans="1:28" ht="21" customHeight="1" x14ac:dyDescent="0.3">
      <c r="A45" s="32"/>
      <c r="B45" s="33"/>
      <c r="C45" s="33"/>
      <c r="D45" s="34"/>
      <c r="E45" s="99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48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0"/>
    </row>
    <row r="46" spans="1:28" ht="21" customHeight="1" x14ac:dyDescent="0.3">
      <c r="A46" s="32"/>
      <c r="B46" s="33"/>
      <c r="C46" s="33"/>
      <c r="D46" s="34"/>
      <c r="E46" s="99"/>
      <c r="F46" s="487" t="s">
        <v>191</v>
      </c>
      <c r="G46" s="487"/>
      <c r="H46" s="487"/>
      <c r="I46" s="487"/>
      <c r="J46" s="487"/>
      <c r="K46" s="487"/>
      <c r="L46" s="487"/>
      <c r="M46" s="487"/>
      <c r="N46" s="487"/>
      <c r="O46" s="494"/>
      <c r="P46" s="48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</row>
    <row r="47" spans="1:28" ht="21" customHeight="1" x14ac:dyDescent="0.3">
      <c r="A47" s="32"/>
      <c r="B47" s="33"/>
      <c r="C47" s="33"/>
      <c r="D47" s="34"/>
      <c r="E47" s="99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48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</row>
    <row r="48" spans="1:28" ht="21" customHeight="1" x14ac:dyDescent="0.3">
      <c r="A48" s="32"/>
      <c r="B48" s="33"/>
      <c r="C48" s="33"/>
      <c r="D48" s="34"/>
      <c r="E48" s="99"/>
      <c r="F48" s="487" t="s">
        <v>192</v>
      </c>
      <c r="G48" s="487"/>
      <c r="H48" s="487"/>
      <c r="I48" s="487"/>
      <c r="J48" s="487"/>
      <c r="K48" s="487"/>
      <c r="L48" s="487"/>
      <c r="M48" s="487"/>
      <c r="N48" s="487"/>
      <c r="O48" s="494"/>
      <c r="P48" s="48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</row>
    <row r="49" spans="1:29" ht="21" customHeight="1" x14ac:dyDescent="0.3">
      <c r="A49" s="32"/>
      <c r="B49" s="33"/>
      <c r="C49" s="33"/>
      <c r="D49" s="34"/>
      <c r="E49" s="99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48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</row>
    <row r="50" spans="1:29" ht="21" customHeight="1" x14ac:dyDescent="0.3">
      <c r="A50" s="32"/>
      <c r="B50" s="33"/>
      <c r="C50" s="33"/>
      <c r="D50" s="34"/>
      <c r="E50" s="99"/>
      <c r="F50" s="487" t="s">
        <v>193</v>
      </c>
      <c r="G50" s="487"/>
      <c r="H50" s="487"/>
      <c r="I50" s="487"/>
      <c r="J50" s="487"/>
      <c r="K50" s="487"/>
      <c r="L50" s="487"/>
      <c r="M50" s="487"/>
      <c r="N50" s="487"/>
      <c r="O50" s="494"/>
      <c r="P50" s="48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</row>
    <row r="51" spans="1:29" ht="21" customHeight="1" x14ac:dyDescent="0.3">
      <c r="A51" s="32"/>
      <c r="B51" s="33"/>
      <c r="C51" s="33"/>
      <c r="D51" s="34"/>
      <c r="E51" s="99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48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</row>
    <row r="52" spans="1:29" ht="21" customHeight="1" x14ac:dyDescent="0.3">
      <c r="A52" s="32"/>
      <c r="B52" s="33"/>
      <c r="C52" s="33"/>
      <c r="D52" s="34"/>
      <c r="E52" s="99"/>
      <c r="F52" s="487" t="s">
        <v>194</v>
      </c>
      <c r="G52" s="487"/>
      <c r="H52" s="487"/>
      <c r="I52" s="487"/>
      <c r="J52" s="487"/>
      <c r="K52" s="487"/>
      <c r="L52" s="487"/>
      <c r="M52" s="487"/>
      <c r="N52" s="487"/>
      <c r="O52" s="494"/>
      <c r="P52" s="48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50"/>
    </row>
    <row r="53" spans="1:29" ht="21" customHeight="1" x14ac:dyDescent="0.3">
      <c r="A53" s="32"/>
      <c r="B53" s="33"/>
      <c r="C53" s="33"/>
      <c r="D53" s="34"/>
      <c r="E53" s="99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48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50"/>
    </row>
    <row r="54" spans="1:29" ht="21" customHeight="1" x14ac:dyDescent="0.3">
      <c r="A54" s="32"/>
      <c r="B54" s="33"/>
      <c r="C54" s="33"/>
      <c r="D54" s="34"/>
      <c r="E54" s="99"/>
      <c r="F54" s="487" t="s">
        <v>195</v>
      </c>
      <c r="G54" s="487"/>
      <c r="H54" s="487"/>
      <c r="I54" s="487"/>
      <c r="J54" s="487"/>
      <c r="K54" s="487"/>
      <c r="L54" s="487"/>
      <c r="M54" s="487"/>
      <c r="N54" s="487"/>
      <c r="O54" s="494"/>
      <c r="P54" s="48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50"/>
    </row>
    <row r="55" spans="1:29" ht="21" customHeight="1" x14ac:dyDescent="0.3">
      <c r="A55" s="35"/>
      <c r="B55" s="36"/>
      <c r="C55" s="36"/>
      <c r="D55" s="37"/>
      <c r="E55" s="100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51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3"/>
    </row>
    <row r="56" spans="1:29" ht="21" customHeight="1" x14ac:dyDescent="0.3">
      <c r="A56" s="484" t="s">
        <v>163</v>
      </c>
      <c r="B56" s="485"/>
      <c r="C56" s="485"/>
      <c r="D56" s="486"/>
      <c r="E56" s="477" t="s">
        <v>216</v>
      </c>
      <c r="F56" s="478"/>
      <c r="G56" s="478"/>
      <c r="H56" s="478"/>
      <c r="I56" s="478"/>
      <c r="J56" s="478"/>
      <c r="K56" s="478"/>
      <c r="L56" s="478"/>
      <c r="M56" s="478"/>
      <c r="N56" s="478"/>
      <c r="O56" s="479"/>
      <c r="P56" s="91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</row>
    <row r="57" spans="1:29" ht="21" customHeight="1" x14ac:dyDescent="0.3">
      <c r="A57" s="481"/>
      <c r="B57" s="482"/>
      <c r="C57" s="482"/>
      <c r="D57" s="483"/>
      <c r="E57" s="98"/>
      <c r="F57" s="474" t="s">
        <v>172</v>
      </c>
      <c r="G57" s="474"/>
      <c r="H57" s="474"/>
      <c r="I57" s="474"/>
      <c r="J57" s="474"/>
      <c r="K57" s="474"/>
      <c r="L57" s="474"/>
      <c r="M57" s="474"/>
      <c r="N57" s="474"/>
      <c r="O57" s="475"/>
      <c r="P57" s="45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7"/>
    </row>
    <row r="58" spans="1:29" ht="21" customHeight="1" x14ac:dyDescent="0.3">
      <c r="A58" s="32"/>
      <c r="B58" s="33"/>
      <c r="C58" s="33"/>
      <c r="D58" s="34"/>
      <c r="E58" s="99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48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50"/>
    </row>
    <row r="59" spans="1:29" ht="21" customHeight="1" x14ac:dyDescent="0.3">
      <c r="A59" s="32"/>
      <c r="B59" s="33"/>
      <c r="C59" s="33"/>
      <c r="D59" s="34"/>
      <c r="E59" s="99"/>
      <c r="F59" s="487" t="s">
        <v>164</v>
      </c>
      <c r="G59" s="487"/>
      <c r="H59" s="487"/>
      <c r="I59" s="487"/>
      <c r="J59" s="487"/>
      <c r="K59" s="487"/>
      <c r="L59" s="487"/>
      <c r="M59" s="487"/>
      <c r="N59" s="487"/>
      <c r="O59" s="494"/>
      <c r="P59" s="63"/>
      <c r="Q59" s="64"/>
      <c r="R59" s="64"/>
      <c r="S59" s="64"/>
      <c r="T59" s="64"/>
      <c r="U59" s="64"/>
      <c r="V59" s="64"/>
      <c r="W59" s="64"/>
      <c r="X59" s="64"/>
      <c r="Y59" s="64"/>
      <c r="Z59" s="88"/>
      <c r="AA59" s="64"/>
      <c r="AB59" s="65"/>
      <c r="AC59" s="42"/>
    </row>
    <row r="60" spans="1:29" ht="21" customHeight="1" x14ac:dyDescent="0.3">
      <c r="A60" s="32"/>
      <c r="B60" s="33"/>
      <c r="C60" s="33"/>
      <c r="D60" s="34"/>
      <c r="E60" s="99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48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50"/>
    </row>
    <row r="61" spans="1:29" ht="21" customHeight="1" x14ac:dyDescent="0.3">
      <c r="A61" s="32"/>
      <c r="B61" s="33"/>
      <c r="C61" s="33"/>
      <c r="D61" s="34"/>
      <c r="E61" s="99"/>
      <c r="F61" s="487" t="s">
        <v>165</v>
      </c>
      <c r="G61" s="487"/>
      <c r="H61" s="487"/>
      <c r="I61" s="487"/>
      <c r="J61" s="487"/>
      <c r="K61" s="487"/>
      <c r="L61" s="487"/>
      <c r="M61" s="487"/>
      <c r="N61" s="487"/>
      <c r="O61" s="494"/>
      <c r="P61" s="63"/>
      <c r="Q61" s="64"/>
      <c r="R61" s="64"/>
      <c r="S61" s="64"/>
      <c r="T61" s="64"/>
      <c r="U61" s="64"/>
      <c r="V61" s="64"/>
      <c r="W61" s="64"/>
      <c r="X61" s="64"/>
      <c r="Y61" s="64"/>
      <c r="Z61" s="88"/>
      <c r="AA61" s="64"/>
      <c r="AB61" s="65"/>
      <c r="AC61" s="42"/>
    </row>
    <row r="62" spans="1:29" ht="21" customHeight="1" x14ac:dyDescent="0.3">
      <c r="A62" s="35"/>
      <c r="B62" s="36"/>
      <c r="C62" s="36"/>
      <c r="D62" s="37"/>
      <c r="E62" s="100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51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3"/>
    </row>
    <row r="63" spans="1:29" ht="21" customHeight="1" x14ac:dyDescent="0.3">
      <c r="A63" s="484" t="s">
        <v>166</v>
      </c>
      <c r="B63" s="485"/>
      <c r="C63" s="485"/>
      <c r="D63" s="486"/>
      <c r="E63" s="477" t="s">
        <v>218</v>
      </c>
      <c r="F63" s="478"/>
      <c r="G63" s="478"/>
      <c r="H63" s="478"/>
      <c r="I63" s="478"/>
      <c r="J63" s="478"/>
      <c r="K63" s="478"/>
      <c r="L63" s="478"/>
      <c r="M63" s="478"/>
      <c r="N63" s="478"/>
      <c r="O63" s="479"/>
      <c r="P63" s="91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3"/>
    </row>
    <row r="64" spans="1:29" ht="21" customHeight="1" x14ac:dyDescent="0.3">
      <c r="A64" s="481"/>
      <c r="B64" s="482"/>
      <c r="C64" s="482"/>
      <c r="D64" s="483"/>
      <c r="E64" s="98"/>
      <c r="F64" s="474" t="s">
        <v>49</v>
      </c>
      <c r="G64" s="474"/>
      <c r="H64" s="474"/>
      <c r="I64" s="474"/>
      <c r="J64" s="474"/>
      <c r="K64" s="474"/>
      <c r="L64" s="474"/>
      <c r="M64" s="474"/>
      <c r="N64" s="97"/>
      <c r="O64" s="97"/>
      <c r="P64" s="66"/>
      <c r="Q64" s="67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7"/>
    </row>
    <row r="65" spans="1:28" ht="21" customHeight="1" x14ac:dyDescent="0.3">
      <c r="A65" s="32"/>
      <c r="B65" s="33"/>
      <c r="C65" s="33"/>
      <c r="D65" s="34"/>
      <c r="E65" s="99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48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50"/>
    </row>
    <row r="66" spans="1:28" ht="21" customHeight="1" x14ac:dyDescent="0.3">
      <c r="A66" s="32"/>
      <c r="B66" s="33"/>
      <c r="C66" s="33"/>
      <c r="D66" s="34"/>
      <c r="E66" s="99"/>
      <c r="F66" s="487" t="s">
        <v>196</v>
      </c>
      <c r="G66" s="487"/>
      <c r="H66" s="487"/>
      <c r="I66" s="487"/>
      <c r="J66" s="487"/>
      <c r="K66" s="487"/>
      <c r="L66" s="487"/>
      <c r="M66" s="487"/>
      <c r="N66" s="94"/>
      <c r="O66" s="94"/>
      <c r="P66" s="48"/>
      <c r="Q66" s="49"/>
      <c r="R66" s="49"/>
      <c r="S66" s="46"/>
      <c r="T66" s="46"/>
      <c r="U66" s="46"/>
      <c r="V66" s="46"/>
      <c r="W66" s="46"/>
      <c r="X66" s="46"/>
      <c r="Y66" s="46"/>
      <c r="Z66" s="46"/>
      <c r="AA66" s="46"/>
      <c r="AB66" s="47"/>
    </row>
    <row r="67" spans="1:28" ht="21" customHeight="1" x14ac:dyDescent="0.3">
      <c r="A67" s="35"/>
      <c r="B67" s="36"/>
      <c r="C67" s="36"/>
      <c r="D67" s="37"/>
      <c r="E67" s="100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51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3"/>
    </row>
    <row r="68" spans="1:28" ht="21" customHeight="1" x14ac:dyDescent="0.3">
      <c r="A68" s="466" t="s">
        <v>167</v>
      </c>
      <c r="B68" s="467"/>
      <c r="C68" s="467"/>
      <c r="D68" s="468"/>
      <c r="E68" s="477" t="s">
        <v>216</v>
      </c>
      <c r="F68" s="478"/>
      <c r="G68" s="478"/>
      <c r="H68" s="478"/>
      <c r="I68" s="478"/>
      <c r="J68" s="478"/>
      <c r="K68" s="478"/>
      <c r="L68" s="478"/>
      <c r="M68" s="478"/>
      <c r="N68" s="478"/>
      <c r="O68" s="479"/>
      <c r="P68" s="91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3"/>
    </row>
    <row r="69" spans="1:28" ht="21" customHeight="1" x14ac:dyDescent="0.3">
      <c r="A69" s="471"/>
      <c r="B69" s="472"/>
      <c r="C69" s="472"/>
      <c r="D69" s="473"/>
      <c r="E69" s="98"/>
      <c r="F69" s="474" t="s">
        <v>168</v>
      </c>
      <c r="G69" s="474"/>
      <c r="H69" s="474"/>
      <c r="I69" s="474"/>
      <c r="J69" s="474"/>
      <c r="K69" s="474"/>
      <c r="L69" s="474"/>
      <c r="M69" s="474"/>
      <c r="N69" s="97"/>
      <c r="O69" s="97"/>
      <c r="P69" s="45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0" spans="1:28" ht="21" customHeight="1" x14ac:dyDescent="0.3">
      <c r="A70" s="35"/>
      <c r="B70" s="36"/>
      <c r="C70" s="36"/>
      <c r="D70" s="37"/>
      <c r="E70" s="99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48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50"/>
    </row>
    <row r="71" spans="1:28" ht="21" customHeight="1" x14ac:dyDescent="0.3">
      <c r="A71" s="35"/>
      <c r="B71" s="36"/>
      <c r="C71" s="36"/>
      <c r="D71" s="37"/>
      <c r="E71" s="100"/>
      <c r="F71" s="495" t="s">
        <v>171</v>
      </c>
      <c r="G71" s="495"/>
      <c r="H71" s="495"/>
      <c r="I71" s="495"/>
      <c r="J71" s="495"/>
      <c r="K71" s="495"/>
      <c r="L71" s="495"/>
      <c r="M71" s="495"/>
      <c r="N71" s="95"/>
      <c r="O71" s="95"/>
      <c r="P71" s="51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3"/>
    </row>
    <row r="72" spans="1:28" ht="21" customHeight="1" x14ac:dyDescent="0.3">
      <c r="A72" s="35"/>
      <c r="B72" s="36"/>
      <c r="C72" s="36"/>
      <c r="D72" s="37"/>
      <c r="E72" s="101"/>
      <c r="F72" s="108"/>
      <c r="G72" s="108"/>
      <c r="H72" s="108"/>
      <c r="I72" s="108"/>
      <c r="J72" s="108"/>
      <c r="K72" s="108"/>
      <c r="L72" s="108"/>
      <c r="M72" s="108"/>
      <c r="N72" s="96"/>
      <c r="O72" s="96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41"/>
    </row>
    <row r="73" spans="1:28" ht="21" customHeight="1" x14ac:dyDescent="0.3">
      <c r="A73" s="466" t="s">
        <v>198</v>
      </c>
      <c r="B73" s="467"/>
      <c r="C73" s="467"/>
      <c r="D73" s="468"/>
      <c r="E73" s="477" t="s">
        <v>217</v>
      </c>
      <c r="F73" s="478"/>
      <c r="G73" s="478"/>
      <c r="H73" s="478"/>
      <c r="I73" s="478"/>
      <c r="J73" s="478"/>
      <c r="K73" s="478"/>
      <c r="L73" s="478"/>
      <c r="M73" s="478"/>
      <c r="N73" s="478"/>
      <c r="O73" s="479"/>
      <c r="P73" s="91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3"/>
    </row>
    <row r="74" spans="1:28" ht="21" customHeight="1" x14ac:dyDescent="0.3">
      <c r="A74" s="471"/>
      <c r="B74" s="472"/>
      <c r="C74" s="472"/>
      <c r="D74" s="473"/>
      <c r="E74" s="98"/>
      <c r="F74" s="474" t="s">
        <v>198</v>
      </c>
      <c r="G74" s="474"/>
      <c r="H74" s="474"/>
      <c r="I74" s="474"/>
      <c r="J74" s="474"/>
      <c r="K74" s="474"/>
      <c r="L74" s="474"/>
      <c r="M74" s="474"/>
      <c r="N74" s="474"/>
      <c r="O74" s="475"/>
      <c r="P74" s="45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7"/>
    </row>
    <row r="75" spans="1:28" ht="21" customHeight="1" x14ac:dyDescent="0.3">
      <c r="A75" s="35"/>
      <c r="B75" s="36"/>
      <c r="C75" s="36"/>
      <c r="D75" s="36"/>
      <c r="E75" s="100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51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3"/>
    </row>
    <row r="76" spans="1:28" ht="21" customHeight="1" x14ac:dyDescent="0.3">
      <c r="A76" s="35"/>
      <c r="B76" s="36"/>
      <c r="C76" s="36"/>
      <c r="D76" s="37"/>
      <c r="E76" s="101"/>
      <c r="F76" s="96"/>
      <c r="G76" s="96"/>
      <c r="H76" s="96"/>
      <c r="I76" s="96"/>
      <c r="J76" s="96"/>
      <c r="K76" s="96"/>
      <c r="L76" s="96"/>
      <c r="M76" s="96"/>
      <c r="N76" s="96"/>
      <c r="O76" s="109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41"/>
    </row>
    <row r="77" spans="1:28" ht="21" customHeight="1" x14ac:dyDescent="0.3">
      <c r="A77" s="35"/>
      <c r="B77" s="36"/>
      <c r="C77" s="36"/>
      <c r="D77" s="37"/>
      <c r="E77" s="101"/>
      <c r="F77" s="96"/>
      <c r="G77" s="96"/>
      <c r="H77" s="96"/>
      <c r="I77" s="96"/>
      <c r="J77" s="96"/>
      <c r="K77" s="96"/>
      <c r="L77" s="96"/>
      <c r="M77" s="96"/>
      <c r="N77" s="96"/>
      <c r="O77" s="109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41"/>
    </row>
    <row r="78" spans="1:28" ht="21" customHeight="1" x14ac:dyDescent="0.3">
      <c r="A78" s="466" t="s">
        <v>199</v>
      </c>
      <c r="B78" s="467"/>
      <c r="C78" s="467"/>
      <c r="D78" s="468"/>
      <c r="E78" s="477" t="s">
        <v>217</v>
      </c>
      <c r="F78" s="478"/>
      <c r="G78" s="478"/>
      <c r="H78" s="478"/>
      <c r="I78" s="478"/>
      <c r="J78" s="478"/>
      <c r="K78" s="478"/>
      <c r="L78" s="478"/>
      <c r="M78" s="478"/>
      <c r="N78" s="478"/>
      <c r="O78" s="479"/>
      <c r="P78" s="91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3"/>
    </row>
    <row r="79" spans="1:28" ht="21" customHeight="1" x14ac:dyDescent="0.3">
      <c r="A79" s="35"/>
      <c r="B79" s="36"/>
      <c r="C79" s="36"/>
      <c r="D79" s="37"/>
      <c r="E79" s="98"/>
      <c r="F79" s="469" t="s">
        <v>133</v>
      </c>
      <c r="G79" s="469"/>
      <c r="H79" s="469"/>
      <c r="I79" s="469"/>
      <c r="J79" s="97"/>
      <c r="K79" s="97"/>
      <c r="L79" s="97"/>
      <c r="M79" s="97"/>
      <c r="N79" s="97"/>
      <c r="O79" s="102"/>
      <c r="P79" s="45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7"/>
    </row>
    <row r="80" spans="1:28" ht="21" customHeight="1" x14ac:dyDescent="0.3">
      <c r="A80" s="35"/>
      <c r="B80" s="36"/>
      <c r="C80" s="36"/>
      <c r="D80" s="37"/>
      <c r="E80" s="99"/>
      <c r="F80" s="476"/>
      <c r="G80" s="476"/>
      <c r="H80" s="476"/>
      <c r="I80" s="476"/>
      <c r="J80" s="94"/>
      <c r="K80" s="94"/>
      <c r="L80" s="94"/>
      <c r="M80" s="94"/>
      <c r="N80" s="94"/>
      <c r="O80" s="94"/>
      <c r="P80" s="48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50"/>
    </row>
    <row r="81" spans="1:28" s="29" customFormat="1" ht="21" customHeight="1" x14ac:dyDescent="0.3">
      <c r="A81" s="35"/>
      <c r="B81" s="36"/>
      <c r="C81" s="36"/>
      <c r="D81" s="37"/>
      <c r="E81" s="99"/>
      <c r="F81" s="487" t="s">
        <v>238</v>
      </c>
      <c r="G81" s="487"/>
      <c r="H81" s="487"/>
      <c r="I81" s="487"/>
      <c r="J81" s="487"/>
      <c r="K81" s="487"/>
      <c r="L81" s="487"/>
      <c r="M81" s="487"/>
      <c r="N81" s="487"/>
      <c r="O81" s="494"/>
      <c r="P81" s="48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50"/>
    </row>
    <row r="82" spans="1:28" s="359" customFormat="1" ht="21" customHeight="1" x14ac:dyDescent="0.3">
      <c r="A82" s="350"/>
      <c r="B82" s="351"/>
      <c r="C82" s="351"/>
      <c r="D82" s="352"/>
      <c r="E82" s="353"/>
      <c r="F82" s="354"/>
      <c r="G82" s="354"/>
      <c r="H82" s="354"/>
      <c r="I82" s="354"/>
      <c r="J82" s="354"/>
      <c r="K82" s="354"/>
      <c r="L82" s="354"/>
      <c r="M82" s="354"/>
      <c r="N82" s="354"/>
      <c r="O82" s="355"/>
      <c r="P82" s="356"/>
      <c r="Q82" s="357"/>
      <c r="R82" s="357"/>
      <c r="S82" s="357"/>
      <c r="T82" s="357"/>
      <c r="U82" s="357"/>
      <c r="V82" s="357"/>
      <c r="W82" s="357"/>
      <c r="X82" s="357"/>
      <c r="Y82" s="357"/>
      <c r="Z82" s="357"/>
      <c r="AA82" s="357"/>
      <c r="AB82" s="358"/>
    </row>
    <row r="83" spans="1:28" s="369" customFormat="1" ht="21" customHeight="1" x14ac:dyDescent="0.3">
      <c r="A83" s="360"/>
      <c r="B83" s="361"/>
      <c r="C83" s="361"/>
      <c r="D83" s="362"/>
      <c r="E83" s="363"/>
      <c r="F83" s="364" t="s">
        <v>239</v>
      </c>
      <c r="G83" s="364"/>
      <c r="H83" s="364"/>
      <c r="I83" s="364"/>
      <c r="J83" s="364"/>
      <c r="K83" s="364"/>
      <c r="L83" s="364"/>
      <c r="M83" s="364"/>
      <c r="N83" s="364"/>
      <c r="O83" s="365"/>
      <c r="P83" s="366"/>
      <c r="Q83" s="367"/>
      <c r="R83" s="367"/>
      <c r="S83" s="367"/>
      <c r="T83" s="367"/>
      <c r="U83" s="367"/>
      <c r="V83" s="367"/>
      <c r="W83" s="367"/>
      <c r="X83" s="367"/>
      <c r="Y83" s="367"/>
      <c r="Z83" s="367"/>
      <c r="AA83" s="367"/>
      <c r="AB83" s="368"/>
    </row>
    <row r="84" spans="1:28" s="29" customFormat="1" ht="21" customHeight="1" x14ac:dyDescent="0.3">
      <c r="A84" s="35"/>
      <c r="B84" s="36"/>
      <c r="C84" s="36"/>
      <c r="D84" s="37"/>
      <c r="E84" s="101"/>
      <c r="F84" s="108"/>
      <c r="G84" s="108"/>
      <c r="H84" s="108"/>
      <c r="I84" s="108"/>
      <c r="J84" s="108"/>
      <c r="K84" s="108"/>
      <c r="L84" s="108"/>
      <c r="M84" s="108"/>
      <c r="N84" s="108"/>
      <c r="O84" s="298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41"/>
    </row>
    <row r="85" spans="1:28" s="29" customFormat="1" ht="21" customHeight="1" x14ac:dyDescent="0.3">
      <c r="A85" s="466" t="s">
        <v>225</v>
      </c>
      <c r="B85" s="467"/>
      <c r="C85" s="467"/>
      <c r="D85" s="468"/>
      <c r="E85" s="477" t="s">
        <v>217</v>
      </c>
      <c r="F85" s="478"/>
      <c r="G85" s="478"/>
      <c r="H85" s="478"/>
      <c r="I85" s="478"/>
      <c r="J85" s="478"/>
      <c r="K85" s="478"/>
      <c r="L85" s="478"/>
      <c r="M85" s="478"/>
      <c r="N85" s="478"/>
      <c r="O85" s="479"/>
      <c r="P85" s="91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3"/>
    </row>
    <row r="86" spans="1:28" ht="21" customHeight="1" x14ac:dyDescent="0.3">
      <c r="A86" s="35"/>
      <c r="B86" s="36"/>
      <c r="C86" s="36"/>
      <c r="D86" s="37"/>
      <c r="E86" s="98"/>
      <c r="F86" s="469" t="s">
        <v>226</v>
      </c>
      <c r="G86" s="469"/>
      <c r="H86" s="469"/>
      <c r="I86" s="469"/>
      <c r="J86" s="469"/>
      <c r="K86" s="469"/>
      <c r="L86" s="469"/>
      <c r="M86" s="469"/>
      <c r="N86" s="469"/>
      <c r="O86" s="470"/>
      <c r="P86" s="45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7"/>
    </row>
    <row r="87" spans="1:28" ht="21" customHeight="1" x14ac:dyDescent="0.3">
      <c r="A87" s="35"/>
      <c r="B87" s="36"/>
      <c r="C87" s="36"/>
      <c r="D87" s="37"/>
      <c r="E87" s="99"/>
      <c r="F87" s="469"/>
      <c r="G87" s="469"/>
      <c r="H87" s="469"/>
      <c r="I87" s="469"/>
      <c r="J87" s="94"/>
      <c r="K87" s="94"/>
      <c r="L87" s="94"/>
      <c r="M87" s="94"/>
      <c r="N87" s="94"/>
      <c r="O87" s="94"/>
      <c r="P87" s="48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50"/>
    </row>
    <row r="88" spans="1:28" s="29" customFormat="1" ht="21" customHeight="1" x14ac:dyDescent="0.3">
      <c r="A88" s="38"/>
      <c r="B88" s="39"/>
      <c r="C88" s="39"/>
      <c r="D88" s="40"/>
      <c r="E88" s="103"/>
      <c r="F88" s="496" t="s">
        <v>227</v>
      </c>
      <c r="G88" s="496"/>
      <c r="H88" s="496"/>
      <c r="I88" s="496"/>
      <c r="J88" s="496"/>
      <c r="K88" s="496"/>
      <c r="L88" s="496"/>
      <c r="M88" s="107"/>
      <c r="N88" s="107"/>
      <c r="O88" s="107"/>
      <c r="P88" s="68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70"/>
    </row>
    <row r="89" spans="1:28" s="29" customFormat="1" ht="21" customHeight="1" x14ac:dyDescent="0.3">
      <c r="A89" s="35"/>
      <c r="B89" s="36"/>
      <c r="C89" s="36"/>
      <c r="D89" s="37"/>
      <c r="E89" s="101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41"/>
    </row>
    <row r="90" spans="1:28" s="29" customFormat="1" ht="21" customHeight="1" x14ac:dyDescent="0.3">
      <c r="A90" s="466" t="s">
        <v>200</v>
      </c>
      <c r="B90" s="467"/>
      <c r="C90" s="467"/>
      <c r="D90" s="468"/>
      <c r="E90" s="477" t="s">
        <v>217</v>
      </c>
      <c r="F90" s="478"/>
      <c r="G90" s="478"/>
      <c r="H90" s="478"/>
      <c r="I90" s="478"/>
      <c r="J90" s="478"/>
      <c r="K90" s="478"/>
      <c r="L90" s="478"/>
      <c r="M90" s="478"/>
      <c r="N90" s="478"/>
      <c r="O90" s="479"/>
      <c r="P90" s="91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3"/>
    </row>
    <row r="91" spans="1:28" ht="21" customHeight="1" x14ac:dyDescent="0.3">
      <c r="A91" s="35"/>
      <c r="B91" s="36"/>
      <c r="C91" s="36"/>
      <c r="D91" s="37"/>
      <c r="E91" s="98"/>
      <c r="F91" s="474" t="s">
        <v>206</v>
      </c>
      <c r="G91" s="474"/>
      <c r="H91" s="474"/>
      <c r="I91" s="474"/>
      <c r="J91" s="474"/>
      <c r="K91" s="474"/>
      <c r="L91" s="474"/>
      <c r="M91" s="474"/>
      <c r="N91" s="474"/>
      <c r="O91" s="475"/>
      <c r="P91" s="45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7"/>
    </row>
    <row r="92" spans="1:28" ht="21" customHeight="1" x14ac:dyDescent="0.3">
      <c r="A92" s="35"/>
      <c r="B92" s="36"/>
      <c r="C92" s="36"/>
      <c r="D92" s="37"/>
      <c r="E92" s="99"/>
      <c r="F92" s="469"/>
      <c r="G92" s="469"/>
      <c r="H92" s="469"/>
      <c r="I92" s="469"/>
      <c r="J92" s="94"/>
      <c r="K92" s="94"/>
      <c r="L92" s="94"/>
      <c r="M92" s="94"/>
      <c r="N92" s="94"/>
      <c r="O92" s="94"/>
      <c r="P92" s="48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50"/>
    </row>
    <row r="93" spans="1:28" s="29" customFormat="1" ht="21" customHeight="1" x14ac:dyDescent="0.3">
      <c r="A93" s="38"/>
      <c r="B93" s="39"/>
      <c r="C93" s="39"/>
      <c r="D93" s="40"/>
      <c r="E93" s="103"/>
      <c r="F93" s="349" t="s">
        <v>248</v>
      </c>
      <c r="G93" s="349"/>
      <c r="H93" s="349"/>
      <c r="I93" s="349"/>
      <c r="J93" s="349"/>
      <c r="K93" s="349"/>
      <c r="L93" s="349"/>
      <c r="M93" s="107"/>
      <c r="N93" s="107"/>
      <c r="O93" s="107"/>
      <c r="P93" s="68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70"/>
    </row>
    <row r="94" spans="1:28" x14ac:dyDescent="0.3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</row>
    <row r="95" spans="1:28" s="29" customFormat="1" ht="21" customHeight="1" x14ac:dyDescent="0.3">
      <c r="A95" s="466" t="s">
        <v>202</v>
      </c>
      <c r="B95" s="467"/>
      <c r="C95" s="467"/>
      <c r="D95" s="468"/>
      <c r="E95" s="477" t="s">
        <v>217</v>
      </c>
      <c r="F95" s="478"/>
      <c r="G95" s="478"/>
      <c r="H95" s="478"/>
      <c r="I95" s="478"/>
      <c r="J95" s="478"/>
      <c r="K95" s="478"/>
      <c r="L95" s="478"/>
      <c r="M95" s="478"/>
      <c r="N95" s="478"/>
      <c r="O95" s="479"/>
      <c r="P95" s="91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3"/>
    </row>
    <row r="96" spans="1:28" ht="21" customHeight="1" x14ac:dyDescent="0.3">
      <c r="A96" s="35"/>
      <c r="B96" s="36"/>
      <c r="C96" s="36"/>
      <c r="D96" s="37"/>
      <c r="E96" s="98"/>
      <c r="F96" s="469" t="s">
        <v>203</v>
      </c>
      <c r="G96" s="469"/>
      <c r="H96" s="469"/>
      <c r="I96" s="469"/>
      <c r="J96" s="469"/>
      <c r="K96" s="469"/>
      <c r="L96" s="469"/>
      <c r="M96" s="469"/>
      <c r="N96" s="469"/>
      <c r="O96" s="470"/>
      <c r="P96" s="45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7"/>
    </row>
    <row r="97" spans="1:28" ht="21" customHeight="1" x14ac:dyDescent="0.3">
      <c r="A97" s="35"/>
      <c r="B97" s="36"/>
      <c r="C97" s="36"/>
      <c r="D97" s="37"/>
      <c r="E97" s="99"/>
      <c r="F97" s="469"/>
      <c r="G97" s="469"/>
      <c r="H97" s="469"/>
      <c r="I97" s="469"/>
      <c r="J97" s="94"/>
      <c r="K97" s="94"/>
      <c r="L97" s="94"/>
      <c r="M97" s="94"/>
      <c r="N97" s="94"/>
      <c r="O97" s="94"/>
      <c r="P97" s="48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50"/>
    </row>
    <row r="98" spans="1:28" s="29" customFormat="1" ht="21" customHeight="1" x14ac:dyDescent="0.3">
      <c r="A98" s="38"/>
      <c r="B98" s="39"/>
      <c r="C98" s="39"/>
      <c r="D98" s="40"/>
      <c r="E98" s="103"/>
      <c r="F98" s="104"/>
      <c r="G98" s="105"/>
      <c r="H98" s="105"/>
      <c r="I98" s="105"/>
      <c r="J98" s="106"/>
      <c r="K98" s="106"/>
      <c r="L98" s="106"/>
      <c r="M98" s="107"/>
      <c r="N98" s="107"/>
      <c r="O98" s="107"/>
      <c r="P98" s="68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70"/>
    </row>
    <row r="99" spans="1:28" x14ac:dyDescent="0.3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</row>
    <row r="100" spans="1:28" s="29" customFormat="1" ht="21" customHeight="1" x14ac:dyDescent="0.3">
      <c r="A100" s="466" t="s">
        <v>204</v>
      </c>
      <c r="B100" s="467"/>
      <c r="C100" s="467"/>
      <c r="D100" s="468"/>
      <c r="E100" s="477" t="s">
        <v>217</v>
      </c>
      <c r="F100" s="478"/>
      <c r="G100" s="478"/>
      <c r="H100" s="478"/>
      <c r="I100" s="478"/>
      <c r="J100" s="478"/>
      <c r="K100" s="478"/>
      <c r="L100" s="478"/>
      <c r="M100" s="478"/>
      <c r="N100" s="478"/>
      <c r="O100" s="479"/>
      <c r="P100" s="91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3"/>
    </row>
    <row r="101" spans="1:28" ht="21" customHeight="1" x14ac:dyDescent="0.3">
      <c r="A101" s="35"/>
      <c r="B101" s="36"/>
      <c r="C101" s="36"/>
      <c r="D101" s="37"/>
      <c r="E101" s="98"/>
      <c r="F101" s="469" t="s">
        <v>205</v>
      </c>
      <c r="G101" s="469"/>
      <c r="H101" s="469"/>
      <c r="I101" s="469"/>
      <c r="J101" s="469"/>
      <c r="K101" s="469"/>
      <c r="L101" s="469"/>
      <c r="M101" s="469"/>
      <c r="N101" s="469"/>
      <c r="O101" s="470"/>
      <c r="P101" s="45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7"/>
    </row>
    <row r="102" spans="1:28" ht="21" customHeight="1" x14ac:dyDescent="0.3">
      <c r="A102" s="35"/>
      <c r="B102" s="36"/>
      <c r="C102" s="36"/>
      <c r="D102" s="37"/>
      <c r="E102" s="99"/>
      <c r="F102" s="469"/>
      <c r="G102" s="469"/>
      <c r="H102" s="469"/>
      <c r="I102" s="469"/>
      <c r="J102" s="94"/>
      <c r="K102" s="94"/>
      <c r="L102" s="94"/>
      <c r="M102" s="94"/>
      <c r="N102" s="94"/>
      <c r="O102" s="94"/>
      <c r="P102" s="48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50"/>
    </row>
    <row r="103" spans="1:28" s="29" customFormat="1" ht="21" customHeight="1" x14ac:dyDescent="0.3">
      <c r="A103" s="38"/>
      <c r="B103" s="39"/>
      <c r="C103" s="39"/>
      <c r="D103" s="40"/>
      <c r="E103" s="103"/>
      <c r="F103" s="115"/>
      <c r="G103" s="105"/>
      <c r="H103" s="105"/>
      <c r="I103" s="105"/>
      <c r="J103" s="106"/>
      <c r="K103" s="106"/>
      <c r="L103" s="106"/>
      <c r="M103" s="107"/>
      <c r="N103" s="107"/>
      <c r="O103" s="107"/>
      <c r="P103" s="68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70"/>
    </row>
    <row r="104" spans="1:28" s="29" customFormat="1" ht="21" customHeight="1" x14ac:dyDescent="0.3">
      <c r="A104" s="38"/>
      <c r="B104" s="39"/>
      <c r="C104" s="39"/>
      <c r="D104" s="40"/>
      <c r="E104" s="103"/>
      <c r="F104" s="115"/>
      <c r="G104" s="105"/>
      <c r="H104" s="105"/>
      <c r="I104" s="105"/>
      <c r="J104" s="106"/>
      <c r="K104" s="106"/>
      <c r="L104" s="106"/>
      <c r="M104" s="107"/>
      <c r="N104" s="107"/>
      <c r="O104" s="107"/>
      <c r="P104" s="68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70"/>
    </row>
  </sheetData>
  <mergeCells count="80">
    <mergeCell ref="F44:I44"/>
    <mergeCell ref="E73:O73"/>
    <mergeCell ref="E78:O78"/>
    <mergeCell ref="F61:O61"/>
    <mergeCell ref="E22:O22"/>
    <mergeCell ref="E29:O29"/>
    <mergeCell ref="E34:O34"/>
    <mergeCell ref="E39:O39"/>
    <mergeCell ref="F30:O30"/>
    <mergeCell ref="F25:O25"/>
    <mergeCell ref="F46:O46"/>
    <mergeCell ref="F57:O57"/>
    <mergeCell ref="F64:M64"/>
    <mergeCell ref="F59:O59"/>
    <mergeCell ref="E63:O63"/>
    <mergeCell ref="E68:O68"/>
    <mergeCell ref="F66:M66"/>
    <mergeCell ref="A56:D56"/>
    <mergeCell ref="A63:D63"/>
    <mergeCell ref="A68:D68"/>
    <mergeCell ref="A57:D57"/>
    <mergeCell ref="A64:D64"/>
    <mergeCell ref="E56:O56"/>
    <mergeCell ref="A90:D90"/>
    <mergeCell ref="F81:O81"/>
    <mergeCell ref="F91:O91"/>
    <mergeCell ref="F71:M71"/>
    <mergeCell ref="A85:D85"/>
    <mergeCell ref="E85:O85"/>
    <mergeCell ref="F86:O86"/>
    <mergeCell ref="F87:I87"/>
    <mergeCell ref="F88:L88"/>
    <mergeCell ref="A69:D69"/>
    <mergeCell ref="F69:M69"/>
    <mergeCell ref="F42:I42"/>
    <mergeCell ref="F23:O23"/>
    <mergeCell ref="F27:O27"/>
    <mergeCell ref="A34:D34"/>
    <mergeCell ref="A39:D39"/>
    <mergeCell ref="A35:D35"/>
    <mergeCell ref="A23:D23"/>
    <mergeCell ref="F54:O54"/>
    <mergeCell ref="F48:O48"/>
    <mergeCell ref="F50:O50"/>
    <mergeCell ref="F52:O52"/>
    <mergeCell ref="F35:O35"/>
    <mergeCell ref="F40:I40"/>
    <mergeCell ref="A29:D29"/>
    <mergeCell ref="O1:U2"/>
    <mergeCell ref="A40:D40"/>
    <mergeCell ref="A7:D7"/>
    <mergeCell ref="F8:I8"/>
    <mergeCell ref="F14:I14"/>
    <mergeCell ref="F16:I16"/>
    <mergeCell ref="E5:O6"/>
    <mergeCell ref="A5:D6"/>
    <mergeCell ref="F12:I12"/>
    <mergeCell ref="P5:AB5"/>
    <mergeCell ref="A8:D8"/>
    <mergeCell ref="A22:D22"/>
    <mergeCell ref="A10:D10"/>
    <mergeCell ref="F18:K18"/>
    <mergeCell ref="F31:I31"/>
    <mergeCell ref="E7:O7"/>
    <mergeCell ref="A100:D100"/>
    <mergeCell ref="F101:O101"/>
    <mergeCell ref="F102:I102"/>
    <mergeCell ref="A73:D73"/>
    <mergeCell ref="A74:D74"/>
    <mergeCell ref="F74:O74"/>
    <mergeCell ref="A78:D78"/>
    <mergeCell ref="F79:I79"/>
    <mergeCell ref="F80:I80"/>
    <mergeCell ref="F97:I97"/>
    <mergeCell ref="E90:O90"/>
    <mergeCell ref="E95:O95"/>
    <mergeCell ref="E100:O100"/>
    <mergeCell ref="F96:O96"/>
    <mergeCell ref="A95:D95"/>
    <mergeCell ref="F92:I92"/>
  </mergeCells>
  <phoneticPr fontId="16" type="noConversion"/>
  <hyperlinks>
    <hyperlink ref="F8:I8" location="'ALL SERVICE'!A1" display="PUSAN"/>
    <hyperlink ref="F12:I12" location="'ALL SERVICE'!A1" display="INCHEON"/>
    <hyperlink ref="F14:I14" location="'ALL SERVICE'!A1" display="KWANGYANG"/>
    <hyperlink ref="F16" location="'ALL SERVICE'!A1" display="ULSAN"/>
    <hyperlink ref="F18" location="'ALL SERVICE'!A1" display="POHANG"/>
    <hyperlink ref="F20" location="'ALL SERVICE'!A1" display="DAESAN"/>
    <hyperlink ref="F23" location="'ALL SERVICE'!A1" display="JP MAIN PORT (TYO, YOK, NGO, OSA, UKB)"/>
    <hyperlink ref="F25" location="'ALL SERVICE'!A1" display="JP SUB-PORT 1 (TOMAKOMAI, ISHIKARI, NIIGATA, SENDAI,…)"/>
    <hyperlink ref="F27" location="'ALL SERVICE'!A1" display="JP SUB-PORT 2 (IMARI, TOYOHASHI, TAKAMATSU, NAOETSU,…)"/>
    <hyperlink ref="F35" location="'ALL SERVICE'!A1" display="HONGKONG ( HIT TERMINAL)"/>
    <hyperlink ref="F40" location="'ALL SERVICE'!A1" display="SHEKOU"/>
    <hyperlink ref="F42" location="'ALL SERVICE'!A1" display="NINGBO"/>
    <hyperlink ref="F44" location="'ALL SERVICE'!A1" display="SHANGHAI"/>
    <hyperlink ref="F46" location="'ALL SERVICE'!A1" display="SOUTH CHINA 1 (BEIHAI, FANCHENG, FUQUING, GAOLAN, HAIKOU…)"/>
    <hyperlink ref="F48" location="'ALL SERVICE'!A1" display="SOUTH CHINA 2 (HUANGPU, JANGMEN, HUMEN, JIAOXIN, LANSHI…)"/>
    <hyperlink ref="F50" location="'ALL SERVICE'!A1" display="SOUTH CHINA 3 (MAWEI, NANSHA, QUANZHOU, SANSHAN,TAIPING…)"/>
    <hyperlink ref="F52" location="'ALL SERVICE'!A1" display="SOUTH CHINA 4 (XINHUI, YANTIAN, ZHONGSHAN, ZHUHAI…)"/>
    <hyperlink ref="F54" location="'ALL SERVICE'!A1" display="NORTH CHINA (DALIAN, LYANYUNGANG, QUINGDAO, XINGANG…)"/>
    <hyperlink ref="F57" location="'ALL SERVICE'!A1" display="BANGKOK "/>
    <hyperlink ref="F59" location="'ALL SERVICE'!A1" display="LAEM CHABANG"/>
    <hyperlink ref="F61" location="'ALL SERVICE'!A1" display="LATKRABANG, BMT via LAEM CHABANG"/>
    <hyperlink ref="F64" location="'ALL SERVICE'!A1" display="JAKARTA"/>
    <hyperlink ref="F66" location="'ALL SERVICE'!A1" display="SURABAYA (via HONGKONG)"/>
    <hyperlink ref="F69" location="'ALL SERVICE'!A1" display="VLADIVOSTOK (via Pusan)"/>
    <hyperlink ref="F71" location="'ALL SERVICE'!A1" display="VOSTOCHNY (via Pusan)"/>
    <hyperlink ref="F74" location="'ALL SERVICE'!A1" display="HONGKONG ( HIT TERMINAL)"/>
    <hyperlink ref="F79" location="'ALL SERVICE'!F8" display="PORT KLANG"/>
    <hyperlink ref="F81" location="'ALL SERVICE'!I8" display="PENANG, PASIR GUDANG"/>
    <hyperlink ref="F81:I81" location="'ALL SERVICE'!G8" display="PORT KLANG"/>
    <hyperlink ref="F91" location="'ALL SERVICE'!F8" display="PORT KLANG"/>
    <hyperlink ref="F91:I91" location="'ALL SERVICE'!L8" display="NHAVA SHEVA"/>
    <hyperlink ref="F96" location="'ALL SERVICE'!F8" display="PORT KLANG"/>
    <hyperlink ref="F96:I96" location="'ALL SERVICE'!L8" display="NHAVA SHEVA"/>
    <hyperlink ref="F30:I30" location="'ALL SERVICE'!L8" display="NHAVA SHEVA"/>
    <hyperlink ref="F30" location="'ALL SERVICE'!F8" display="PORT KLANG"/>
    <hyperlink ref="F93:L93" location="'ALL SERVICE'!M8" display="MUNDRA ( via Port Klang )"/>
    <hyperlink ref="F96:O96" location="'ALL SERVICE'!J8" display="COLOMBO ( via Port Klang)"/>
    <hyperlink ref="F30:O30" location="'ALL SERVICE'!E71" display="SIHANOUKVILLE"/>
    <hyperlink ref="F10:I10" location="'ALL SERVICE'!A1" display="PUSAN"/>
    <hyperlink ref="F101:I101" location="'ALL SERVICE'!L8" display="NHAVA SHEVA"/>
    <hyperlink ref="F101" location="'ALL SERVICE'!F8" display="PORT KLANG"/>
    <hyperlink ref="F101:O101" location="'ALL SERVICE'!N8" display="JEBEL ALI ( via Port Klang)"/>
    <hyperlink ref="F86" location="'ALL SERVICE'!F8" display="PORT KLANG"/>
    <hyperlink ref="F86:I86" location="'ALL SERVICE'!L8" display="NHAVA SHEVA"/>
    <hyperlink ref="F86:O86" location="'ALL SERVICE'!D92" display="NORTH MANILA"/>
    <hyperlink ref="F88:L88" location="'ALL SERVICE'!F92" display="SOUTH MANILA"/>
  </hyperlinks>
  <pageMargins left="0.5" right="0.25" top="0.1" bottom="0.1" header="0.05" footer="0.05"/>
  <pageSetup paperSize="9" scale="43" orientation="portrait" verticalDpi="300" r:id="rId1"/>
  <colBreaks count="1" manualBreakCount="1">
    <brk id="2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31"/>
  <sheetViews>
    <sheetView showGridLines="0" view="pageBreakPreview" topLeftCell="A70" zoomScale="80" zoomScaleSheetLayoutView="80" workbookViewId="0">
      <selection activeCell="E109" sqref="E109"/>
    </sheetView>
  </sheetViews>
  <sheetFormatPr defaultColWidth="9" defaultRowHeight="14.25" x14ac:dyDescent="0.25"/>
  <cols>
    <col min="1" max="1" width="25.75" style="119" customWidth="1"/>
    <col min="2" max="2" width="12.875" style="119" customWidth="1"/>
    <col min="3" max="3" width="11.375" style="119" customWidth="1"/>
    <col min="4" max="4" width="12.25" style="119" customWidth="1"/>
    <col min="5" max="5" width="11.625" style="119" customWidth="1"/>
    <col min="6" max="6" width="13.75" style="119" customWidth="1"/>
    <col min="7" max="7" width="13.625" style="119" customWidth="1"/>
    <col min="8" max="8" width="16" style="119" customWidth="1"/>
    <col min="9" max="9" width="16.375" style="119" customWidth="1"/>
    <col min="10" max="10" width="13.375" style="119" customWidth="1"/>
    <col min="11" max="11" width="14.5" style="119" customWidth="1"/>
    <col min="12" max="12" width="15.375" style="119" customWidth="1"/>
    <col min="13" max="13" width="14.25" style="119" customWidth="1"/>
    <col min="14" max="14" width="14.375" style="119" customWidth="1"/>
    <col min="15" max="15" width="11.125" style="119" customWidth="1"/>
    <col min="16" max="16" width="13.75" style="119" customWidth="1"/>
    <col min="17" max="17" width="5.375" style="119" customWidth="1"/>
    <col min="18" max="18" width="6.25" style="119" customWidth="1"/>
    <col min="19" max="20" width="6.125" style="119" customWidth="1"/>
    <col min="21" max="21" width="8.125" style="119" customWidth="1"/>
    <col min="22" max="16384" width="9" style="119"/>
  </cols>
  <sheetData>
    <row r="1" spans="1:21" ht="21.75" customHeight="1" x14ac:dyDescent="0.25">
      <c r="J1" s="120"/>
      <c r="K1" s="121"/>
      <c r="L1" s="121" t="s">
        <v>52</v>
      </c>
      <c r="M1" s="120"/>
      <c r="N1" s="122"/>
    </row>
    <row r="2" spans="1:21" ht="19.5" customHeight="1" x14ac:dyDescent="0.25">
      <c r="J2" s="120"/>
      <c r="L2" s="123"/>
      <c r="M2" s="123" t="s">
        <v>53</v>
      </c>
    </row>
    <row r="3" spans="1:21" ht="22.5" customHeight="1" x14ac:dyDescent="0.3">
      <c r="H3" s="124"/>
      <c r="I3" s="124"/>
      <c r="J3" s="125"/>
      <c r="K3" s="125"/>
      <c r="M3" s="121"/>
      <c r="N3" s="121" t="s">
        <v>186</v>
      </c>
      <c r="O3" s="126"/>
      <c r="P3" s="126"/>
      <c r="Q3" s="16"/>
    </row>
    <row r="4" spans="1:21" ht="15.75" customHeight="1" x14ac:dyDescent="0.3">
      <c r="H4" s="124"/>
      <c r="I4" s="124"/>
      <c r="J4" s="125"/>
      <c r="K4" s="125"/>
      <c r="L4" s="125"/>
      <c r="M4" s="125"/>
      <c r="N4" s="126"/>
      <c r="O4" s="126"/>
      <c r="P4" s="126"/>
      <c r="Q4" s="127"/>
    </row>
    <row r="5" spans="1:21" ht="15.75" x14ac:dyDescent="0.3">
      <c r="E5" s="128"/>
      <c r="F5" s="128"/>
      <c r="G5" s="128"/>
      <c r="J5" s="120"/>
      <c r="K5" s="120"/>
      <c r="L5" s="120"/>
      <c r="M5" s="120"/>
      <c r="N5" s="126"/>
      <c r="O5" s="126"/>
      <c r="P5" s="126"/>
      <c r="Q5" s="127"/>
    </row>
    <row r="6" spans="1:21" ht="24" customHeight="1" x14ac:dyDescent="0.3">
      <c r="J6" s="120"/>
      <c r="K6" s="120"/>
      <c r="L6" s="120"/>
      <c r="M6" s="120"/>
      <c r="N6" s="126"/>
      <c r="O6" s="126"/>
      <c r="P6" s="126"/>
      <c r="Q6" s="127"/>
    </row>
    <row r="7" spans="1:21" s="184" customFormat="1" ht="15" customHeight="1" thickBot="1" x14ac:dyDescent="0.35">
      <c r="A7" s="179" t="s">
        <v>236</v>
      </c>
      <c r="B7" s="127"/>
      <c r="C7" s="127"/>
      <c r="D7" s="127"/>
      <c r="E7" s="127"/>
      <c r="F7" s="127"/>
      <c r="G7" s="127"/>
      <c r="H7" s="127"/>
      <c r="I7" s="127"/>
      <c r="J7" s="180"/>
      <c r="K7" s="180"/>
      <c r="L7" s="180"/>
      <c r="M7" s="180"/>
      <c r="N7" s="181"/>
      <c r="O7" s="182"/>
      <c r="P7" s="182"/>
      <c r="Q7" s="183"/>
      <c r="R7" s="183"/>
      <c r="S7" s="183"/>
      <c r="T7" s="183"/>
      <c r="U7" s="183"/>
    </row>
    <row r="8" spans="1:21" s="186" customFormat="1" ht="15" customHeight="1" x14ac:dyDescent="0.25">
      <c r="A8" s="622" t="s">
        <v>2</v>
      </c>
      <c r="B8" s="601" t="s">
        <v>35</v>
      </c>
      <c r="C8" s="569" t="s">
        <v>179</v>
      </c>
      <c r="D8" s="651" t="s">
        <v>198</v>
      </c>
      <c r="E8" s="652"/>
      <c r="F8" s="205" t="s">
        <v>238</v>
      </c>
      <c r="G8" s="205" t="s">
        <v>133</v>
      </c>
      <c r="H8" s="231" t="s">
        <v>239</v>
      </c>
      <c r="I8" s="344" t="s">
        <v>240</v>
      </c>
      <c r="J8" s="656" t="s">
        <v>242</v>
      </c>
      <c r="K8" s="657"/>
      <c r="L8" s="154" t="s">
        <v>243</v>
      </c>
      <c r="M8" s="328" t="s">
        <v>245</v>
      </c>
      <c r="N8" s="156" t="s">
        <v>246</v>
      </c>
      <c r="O8" s="185"/>
      <c r="P8" s="185"/>
      <c r="Q8" s="10"/>
      <c r="R8" s="10"/>
      <c r="S8" s="10"/>
      <c r="T8" s="10"/>
      <c r="U8" s="10"/>
    </row>
    <row r="9" spans="1:21" s="186" customFormat="1" ht="15" customHeight="1" thickBot="1" x14ac:dyDescent="0.3">
      <c r="A9" s="623"/>
      <c r="B9" s="602"/>
      <c r="C9" s="570"/>
      <c r="D9" s="568" t="s">
        <v>149</v>
      </c>
      <c r="E9" s="568"/>
      <c r="F9" s="331" t="s">
        <v>140</v>
      </c>
      <c r="G9" s="331" t="s">
        <v>212</v>
      </c>
      <c r="H9" s="335" t="s">
        <v>141</v>
      </c>
      <c r="I9" s="335" t="s">
        <v>241</v>
      </c>
      <c r="J9" s="571" t="s">
        <v>148</v>
      </c>
      <c r="K9" s="572"/>
      <c r="L9" s="134" t="s">
        <v>244</v>
      </c>
      <c r="M9" s="330" t="s">
        <v>247</v>
      </c>
      <c r="N9" s="158" t="s">
        <v>247</v>
      </c>
      <c r="O9" s="185"/>
      <c r="P9" s="185"/>
      <c r="Q9" s="10"/>
      <c r="R9" s="10"/>
      <c r="S9" s="10"/>
      <c r="T9" s="10"/>
      <c r="U9" s="10"/>
    </row>
    <row r="10" spans="1:21" s="186" customFormat="1" ht="15" customHeight="1" x14ac:dyDescent="0.25">
      <c r="A10" s="137" t="s">
        <v>285</v>
      </c>
      <c r="B10" s="339">
        <v>365</v>
      </c>
      <c r="C10" s="187">
        <v>42729</v>
      </c>
      <c r="D10" s="600">
        <f>C10+2</f>
        <v>42731</v>
      </c>
      <c r="E10" s="600"/>
      <c r="F10" s="340">
        <f>C10+3</f>
        <v>42732</v>
      </c>
      <c r="G10" s="340">
        <f>C10+4</f>
        <v>42733</v>
      </c>
      <c r="H10" s="342">
        <f>C10+6</f>
        <v>42735</v>
      </c>
      <c r="I10" s="345">
        <f>C10+13</f>
        <v>42742</v>
      </c>
      <c r="J10" s="658">
        <f>C10+14</f>
        <v>42743</v>
      </c>
      <c r="K10" s="659"/>
      <c r="L10" s="159">
        <f>C10+16</f>
        <v>42745</v>
      </c>
      <c r="M10" s="160">
        <f>C10+21</f>
        <v>42750</v>
      </c>
      <c r="N10" s="161">
        <f>C10+21</f>
        <v>42750</v>
      </c>
      <c r="O10" s="185"/>
      <c r="P10" s="185"/>
      <c r="Q10" s="10"/>
      <c r="R10" s="10"/>
      <c r="S10" s="10"/>
      <c r="T10" s="10"/>
      <c r="U10" s="10"/>
    </row>
    <row r="11" spans="1:21" s="186" customFormat="1" ht="15" customHeight="1" x14ac:dyDescent="0.25">
      <c r="A11" s="237" t="s">
        <v>237</v>
      </c>
      <c r="B11" s="385">
        <v>367</v>
      </c>
      <c r="C11" s="310">
        <f>C10+7</f>
        <v>42736</v>
      </c>
      <c r="D11" s="643">
        <f t="shared" ref="D11:D12" si="0">C11+2</f>
        <v>42738</v>
      </c>
      <c r="E11" s="644"/>
      <c r="F11" s="333">
        <f t="shared" ref="F11:F12" si="1">C11+3</f>
        <v>42739</v>
      </c>
      <c r="G11" s="333">
        <f t="shared" ref="G11:G12" si="2">C11+4</f>
        <v>42740</v>
      </c>
      <c r="H11" s="332">
        <f t="shared" ref="H11:H12" si="3">C11+6</f>
        <v>42742</v>
      </c>
      <c r="I11" s="334">
        <f t="shared" ref="I11:I12" si="4">C11+13</f>
        <v>42749</v>
      </c>
      <c r="J11" s="609">
        <f t="shared" ref="J11:J12" si="5">C11+14</f>
        <v>42750</v>
      </c>
      <c r="K11" s="610"/>
      <c r="L11" s="163">
        <f t="shared" ref="L11:L12" si="6">C11+16</f>
        <v>42752</v>
      </c>
      <c r="M11" s="164">
        <f t="shared" ref="M11:M12" si="7">C11+21</f>
        <v>42757</v>
      </c>
      <c r="N11" s="165">
        <f t="shared" ref="N11:N12" si="8">C11+21</f>
        <v>42757</v>
      </c>
      <c r="O11" s="185"/>
      <c r="P11" s="185"/>
      <c r="Q11" s="10"/>
      <c r="R11" s="10"/>
      <c r="S11" s="10"/>
      <c r="T11" s="10"/>
      <c r="U11" s="10"/>
    </row>
    <row r="12" spans="1:21" s="186" customFormat="1" ht="15" customHeight="1" thickBot="1" x14ac:dyDescent="0.3">
      <c r="A12" s="147" t="s">
        <v>282</v>
      </c>
      <c r="B12" s="386">
        <v>1604</v>
      </c>
      <c r="C12" s="309">
        <f>C11+7</f>
        <v>42743</v>
      </c>
      <c r="D12" s="645">
        <f t="shared" si="0"/>
        <v>42745</v>
      </c>
      <c r="E12" s="646"/>
      <c r="F12" s="341">
        <f t="shared" si="1"/>
        <v>42746</v>
      </c>
      <c r="G12" s="341">
        <f t="shared" si="2"/>
        <v>42747</v>
      </c>
      <c r="H12" s="343">
        <f t="shared" si="3"/>
        <v>42749</v>
      </c>
      <c r="I12" s="346">
        <f t="shared" si="4"/>
        <v>42756</v>
      </c>
      <c r="J12" s="653">
        <f t="shared" si="5"/>
        <v>42757</v>
      </c>
      <c r="K12" s="654"/>
      <c r="L12" s="166">
        <f t="shared" si="6"/>
        <v>42759</v>
      </c>
      <c r="M12" s="167">
        <f t="shared" si="7"/>
        <v>42764</v>
      </c>
      <c r="N12" s="168">
        <f t="shared" si="8"/>
        <v>42764</v>
      </c>
      <c r="O12" s="185"/>
      <c r="P12" s="185"/>
      <c r="Q12" s="10"/>
      <c r="R12" s="10"/>
      <c r="S12" s="10"/>
      <c r="T12" s="10"/>
      <c r="U12" s="10"/>
    </row>
    <row r="13" spans="1:21" s="208" customFormat="1" ht="15" customHeight="1" x14ac:dyDescent="0.25">
      <c r="A13" s="329"/>
      <c r="B13" s="337"/>
      <c r="C13" s="338"/>
      <c r="D13" s="338"/>
      <c r="E13" s="338"/>
      <c r="F13" s="338"/>
      <c r="G13" s="338"/>
      <c r="H13" s="338"/>
      <c r="I13" s="338"/>
      <c r="J13" s="173"/>
      <c r="K13" s="173"/>
      <c r="L13" s="174"/>
      <c r="M13" s="171"/>
      <c r="N13" s="171"/>
      <c r="O13" s="185"/>
      <c r="P13" s="185"/>
      <c r="Q13" s="10"/>
      <c r="R13" s="10"/>
      <c r="S13" s="10"/>
      <c r="T13" s="10"/>
      <c r="U13" s="10"/>
    </row>
    <row r="14" spans="1:21" s="184" customFormat="1" ht="15" customHeight="1" thickBot="1" x14ac:dyDescent="0.35">
      <c r="A14" s="179" t="s">
        <v>249</v>
      </c>
      <c r="B14" s="127"/>
      <c r="C14" s="127"/>
      <c r="D14" s="127"/>
      <c r="E14" s="127"/>
      <c r="F14" s="127"/>
      <c r="G14" s="127"/>
      <c r="H14" s="127"/>
      <c r="I14" s="127"/>
      <c r="J14" s="180"/>
      <c r="K14" s="180"/>
      <c r="L14" s="180"/>
      <c r="M14" s="180"/>
      <c r="N14" s="181"/>
      <c r="O14" s="182"/>
      <c r="P14" s="182"/>
      <c r="Q14" s="183"/>
      <c r="R14" s="183"/>
      <c r="S14" s="183"/>
      <c r="T14" s="183"/>
      <c r="U14" s="183"/>
    </row>
    <row r="15" spans="1:21" s="186" customFormat="1" ht="15" customHeight="1" x14ac:dyDescent="0.25">
      <c r="A15" s="622" t="s">
        <v>2</v>
      </c>
      <c r="B15" s="601" t="s">
        <v>35</v>
      </c>
      <c r="C15" s="569" t="s">
        <v>179</v>
      </c>
      <c r="D15" s="651" t="s">
        <v>151</v>
      </c>
      <c r="E15" s="652"/>
      <c r="F15" s="700" t="s">
        <v>1</v>
      </c>
      <c r="G15" s="651"/>
      <c r="H15" s="700" t="s">
        <v>45</v>
      </c>
      <c r="I15" s="701"/>
      <c r="J15" s="700" t="s">
        <v>67</v>
      </c>
      <c r="K15" s="701"/>
      <c r="L15" s="154" t="s">
        <v>48</v>
      </c>
      <c r="M15" s="328" t="s">
        <v>42</v>
      </c>
      <c r="N15" s="156" t="s">
        <v>50</v>
      </c>
      <c r="O15" s="185"/>
      <c r="P15" s="185"/>
      <c r="Q15" s="10"/>
      <c r="R15" s="10"/>
      <c r="S15" s="10"/>
      <c r="T15" s="10"/>
      <c r="U15" s="10"/>
    </row>
    <row r="16" spans="1:21" s="186" customFormat="1" ht="15" customHeight="1" thickBot="1" x14ac:dyDescent="0.3">
      <c r="A16" s="623"/>
      <c r="B16" s="602"/>
      <c r="C16" s="570"/>
      <c r="D16" s="568" t="s">
        <v>150</v>
      </c>
      <c r="E16" s="568"/>
      <c r="F16" s="571" t="s">
        <v>141</v>
      </c>
      <c r="G16" s="572"/>
      <c r="H16" s="571" t="s">
        <v>142</v>
      </c>
      <c r="I16" s="702"/>
      <c r="J16" s="571" t="s">
        <v>146</v>
      </c>
      <c r="K16" s="702"/>
      <c r="L16" s="134" t="s">
        <v>147</v>
      </c>
      <c r="M16" s="330" t="s">
        <v>144</v>
      </c>
      <c r="N16" s="158" t="s">
        <v>147</v>
      </c>
      <c r="O16" s="185"/>
      <c r="P16" s="185"/>
      <c r="Q16" s="10"/>
      <c r="R16" s="10"/>
      <c r="S16" s="10"/>
      <c r="T16" s="10"/>
      <c r="U16" s="10"/>
    </row>
    <row r="17" spans="1:31" s="186" customFormat="1" ht="15" customHeight="1" x14ac:dyDescent="0.25">
      <c r="A17" s="237" t="s">
        <v>207</v>
      </c>
      <c r="B17" s="387">
        <v>1617</v>
      </c>
      <c r="C17" s="187">
        <v>42725</v>
      </c>
      <c r="D17" s="600">
        <f>C17+5</f>
        <v>42730</v>
      </c>
      <c r="E17" s="600"/>
      <c r="F17" s="600">
        <f>C17+6</f>
        <v>42731</v>
      </c>
      <c r="G17" s="600"/>
      <c r="H17" s="600">
        <f>C17+7</f>
        <v>42732</v>
      </c>
      <c r="I17" s="600"/>
      <c r="J17" s="586">
        <f>C17+9</f>
        <v>42734</v>
      </c>
      <c r="K17" s="587"/>
      <c r="L17" s="159">
        <f>C17+12</f>
        <v>42737</v>
      </c>
      <c r="M17" s="160">
        <f>C17+14</f>
        <v>42739</v>
      </c>
      <c r="N17" s="161">
        <f>C17+15</f>
        <v>42740</v>
      </c>
      <c r="O17" s="185"/>
      <c r="P17" s="185"/>
      <c r="Q17" s="10"/>
      <c r="R17" s="10"/>
      <c r="S17" s="10"/>
      <c r="T17" s="10"/>
      <c r="U17" s="10"/>
    </row>
    <row r="18" spans="1:31" s="186" customFormat="1" ht="15" customHeight="1" x14ac:dyDescent="0.25">
      <c r="A18" s="347" t="s">
        <v>271</v>
      </c>
      <c r="B18" s="373">
        <v>1603</v>
      </c>
      <c r="C18" s="348">
        <f>C17+7</f>
        <v>42732</v>
      </c>
      <c r="D18" s="703">
        <f>C18+5</f>
        <v>42737</v>
      </c>
      <c r="E18" s="703"/>
      <c r="F18" s="703">
        <f>C18+6</f>
        <v>42738</v>
      </c>
      <c r="G18" s="703"/>
      <c r="H18" s="643">
        <f>C18+7</f>
        <v>42739</v>
      </c>
      <c r="I18" s="644"/>
      <c r="J18" s="609">
        <f>C18+9</f>
        <v>42741</v>
      </c>
      <c r="K18" s="610"/>
      <c r="L18" s="163">
        <f>C18+12</f>
        <v>42744</v>
      </c>
      <c r="M18" s="336">
        <f>C18+14</f>
        <v>42746</v>
      </c>
      <c r="N18" s="165">
        <f>C18+15</f>
        <v>42747</v>
      </c>
      <c r="O18" s="185"/>
      <c r="P18" s="185"/>
      <c r="Q18" s="10"/>
      <c r="R18" s="10"/>
      <c r="S18" s="10"/>
      <c r="T18" s="10"/>
      <c r="U18" s="10"/>
    </row>
    <row r="19" spans="1:31" s="186" customFormat="1" ht="15" customHeight="1" thickBot="1" x14ac:dyDescent="0.3">
      <c r="A19" s="147" t="s">
        <v>267</v>
      </c>
      <c r="B19" s="459">
        <v>5</v>
      </c>
      <c r="C19" s="343">
        <f>C18+7</f>
        <v>42739</v>
      </c>
      <c r="D19" s="704">
        <f>C19+5</f>
        <v>42744</v>
      </c>
      <c r="E19" s="704"/>
      <c r="F19" s="704">
        <f>C19+6</f>
        <v>42745</v>
      </c>
      <c r="G19" s="704"/>
      <c r="H19" s="705">
        <f>C19+7</f>
        <v>42746</v>
      </c>
      <c r="I19" s="706"/>
      <c r="J19" s="611">
        <f>C19+9</f>
        <v>42748</v>
      </c>
      <c r="K19" s="612"/>
      <c r="L19" s="166">
        <f>C19+12</f>
        <v>42751</v>
      </c>
      <c r="M19" s="167">
        <f>C19+14</f>
        <v>42753</v>
      </c>
      <c r="N19" s="168">
        <f>C19+15</f>
        <v>42754</v>
      </c>
      <c r="O19" s="185"/>
      <c r="P19" s="185"/>
      <c r="Q19" s="10"/>
      <c r="R19" s="10"/>
      <c r="S19" s="10"/>
      <c r="T19" s="10"/>
      <c r="U19" s="10"/>
    </row>
    <row r="20" spans="1:31" s="186" customFormat="1" ht="15" customHeight="1" x14ac:dyDescent="0.25">
      <c r="A20" s="329"/>
      <c r="B20" s="337"/>
      <c r="C20" s="338"/>
      <c r="D20" s="338"/>
      <c r="E20" s="338"/>
      <c r="F20" s="338"/>
      <c r="G20" s="338"/>
      <c r="H20" s="338"/>
      <c r="I20" s="338"/>
      <c r="J20" s="173"/>
      <c r="K20" s="173"/>
      <c r="L20" s="174"/>
      <c r="M20" s="171"/>
      <c r="N20" s="171"/>
      <c r="O20" s="185"/>
      <c r="P20" s="185"/>
      <c r="Q20" s="10"/>
      <c r="R20" s="10"/>
      <c r="S20" s="10"/>
      <c r="T20" s="10"/>
      <c r="U20" s="10"/>
    </row>
    <row r="21" spans="1:31" ht="15" customHeight="1" thickBot="1" x14ac:dyDescent="0.3">
      <c r="A21" s="499" t="s">
        <v>250</v>
      </c>
      <c r="B21" s="499"/>
      <c r="C21" s="499"/>
      <c r="D21" s="499"/>
      <c r="E21" s="499"/>
      <c r="F21" s="499"/>
      <c r="G21" s="499"/>
      <c r="H21" s="540" t="s">
        <v>281</v>
      </c>
      <c r="I21" s="540"/>
      <c r="J21" s="541"/>
      <c r="K21" s="541"/>
      <c r="L21" s="541"/>
      <c r="M21" s="541"/>
      <c r="N21" s="541"/>
      <c r="O21" s="129"/>
      <c r="P21" s="129"/>
      <c r="Q21" s="129"/>
      <c r="R21" s="129"/>
      <c r="S21" s="129"/>
      <c r="T21" s="129"/>
      <c r="U21" s="129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</row>
    <row r="22" spans="1:31" ht="15" customHeight="1" x14ac:dyDescent="0.25">
      <c r="A22" s="556" t="s">
        <v>2</v>
      </c>
      <c r="B22" s="672" t="s">
        <v>35</v>
      </c>
      <c r="C22" s="569" t="s">
        <v>180</v>
      </c>
      <c r="D22" s="681" t="s">
        <v>226</v>
      </c>
      <c r="E22" s="682"/>
      <c r="F22" s="686" t="s">
        <v>227</v>
      </c>
      <c r="G22" s="687"/>
      <c r="H22" s="582" t="s">
        <v>2</v>
      </c>
      <c r="I22" s="583"/>
      <c r="J22" s="580" t="s">
        <v>35</v>
      </c>
      <c r="K22" s="578" t="s">
        <v>179</v>
      </c>
      <c r="L22" s="251" t="s">
        <v>46</v>
      </c>
      <c r="M22" s="252" t="s">
        <v>0</v>
      </c>
      <c r="N22" s="269" t="s">
        <v>47</v>
      </c>
      <c r="O22" s="1"/>
      <c r="P22" s="1"/>
      <c r="Q22" s="1"/>
      <c r="R22" s="1"/>
      <c r="S22" s="1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</row>
    <row r="23" spans="1:31" ht="15" customHeight="1" thickBot="1" x14ac:dyDescent="0.3">
      <c r="A23" s="557"/>
      <c r="B23" s="685"/>
      <c r="C23" s="570"/>
      <c r="D23" s="674" t="s">
        <v>140</v>
      </c>
      <c r="E23" s="675"/>
      <c r="F23" s="674" t="s">
        <v>212</v>
      </c>
      <c r="G23" s="698"/>
      <c r="H23" s="584"/>
      <c r="I23" s="585"/>
      <c r="J23" s="581"/>
      <c r="K23" s="579"/>
      <c r="L23" s="135" t="s">
        <v>149</v>
      </c>
      <c r="M23" s="135" t="s">
        <v>149</v>
      </c>
      <c r="N23" s="136" t="s">
        <v>140</v>
      </c>
      <c r="O23" s="1"/>
      <c r="P23" s="1"/>
      <c r="Q23" s="1"/>
      <c r="R23" s="1"/>
      <c r="S23" s="1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</row>
    <row r="24" spans="1:31" ht="15" customHeight="1" x14ac:dyDescent="0.25">
      <c r="A24" s="299" t="s">
        <v>272</v>
      </c>
      <c r="B24" s="306">
        <v>1616</v>
      </c>
      <c r="C24" s="301">
        <v>42727</v>
      </c>
      <c r="D24" s="566">
        <f>C24+3</f>
        <v>42730</v>
      </c>
      <c r="E24" s="567"/>
      <c r="F24" s="619">
        <f>C24+4</f>
        <v>42731</v>
      </c>
      <c r="G24" s="699"/>
      <c r="H24" s="502" t="s">
        <v>233</v>
      </c>
      <c r="I24" s="503"/>
      <c r="J24" s="326">
        <v>7</v>
      </c>
      <c r="K24" s="138">
        <v>42725</v>
      </c>
      <c r="L24" s="254">
        <f>K24+2</f>
        <v>42727</v>
      </c>
      <c r="M24" s="254">
        <f>K24+3</f>
        <v>42728</v>
      </c>
      <c r="N24" s="270">
        <f>M24+1</f>
        <v>42729</v>
      </c>
      <c r="O24" s="1"/>
      <c r="P24" s="1"/>
      <c r="Q24" s="1"/>
      <c r="R24" s="1"/>
      <c r="S24" s="1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</row>
    <row r="25" spans="1:31" ht="15" customHeight="1" x14ac:dyDescent="0.25">
      <c r="A25" s="465" t="s">
        <v>228</v>
      </c>
      <c r="B25" s="306">
        <v>1617</v>
      </c>
      <c r="C25" s="302">
        <f>C24+7</f>
        <v>42734</v>
      </c>
      <c r="D25" s="550">
        <f t="shared" ref="D25:D26" si="9">C25+3</f>
        <v>42737</v>
      </c>
      <c r="E25" s="533"/>
      <c r="F25" s="550">
        <f t="shared" ref="F25:F26" si="10">C25+4</f>
        <v>42738</v>
      </c>
      <c r="G25" s="662"/>
      <c r="H25" s="502" t="s">
        <v>286</v>
      </c>
      <c r="I25" s="503"/>
      <c r="J25" s="259">
        <v>1617</v>
      </c>
      <c r="K25" s="144">
        <f>K24+7</f>
        <v>42732</v>
      </c>
      <c r="L25" s="145">
        <f>K25+2</f>
        <v>42734</v>
      </c>
      <c r="M25" s="145">
        <f t="shared" ref="M25:M26" si="11">K25+3</f>
        <v>42735</v>
      </c>
      <c r="N25" s="271">
        <f>M25+1</f>
        <v>42736</v>
      </c>
      <c r="O25" s="1"/>
      <c r="P25" s="1"/>
      <c r="Q25" s="1"/>
      <c r="R25" s="1"/>
      <c r="S25" s="1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</row>
    <row r="26" spans="1:31" ht="15" customHeight="1" thickBot="1" x14ac:dyDescent="0.3">
      <c r="A26" s="300" t="s">
        <v>272</v>
      </c>
      <c r="B26" s="306">
        <v>1617</v>
      </c>
      <c r="C26" s="303">
        <f>C25+7</f>
        <v>42741</v>
      </c>
      <c r="D26" s="564">
        <f t="shared" si="9"/>
        <v>42744</v>
      </c>
      <c r="E26" s="535"/>
      <c r="F26" s="564">
        <f t="shared" si="10"/>
        <v>42745</v>
      </c>
      <c r="G26" s="648"/>
      <c r="H26" s="530" t="s">
        <v>231</v>
      </c>
      <c r="I26" s="531"/>
      <c r="J26" s="273">
        <v>10</v>
      </c>
      <c r="K26" s="151">
        <f>K25+7</f>
        <v>42739</v>
      </c>
      <c r="L26" s="152">
        <f>K26+2</f>
        <v>42741</v>
      </c>
      <c r="M26" s="152">
        <f t="shared" si="11"/>
        <v>42742</v>
      </c>
      <c r="N26" s="274">
        <f>M26+1</f>
        <v>42743</v>
      </c>
      <c r="O26" s="1"/>
      <c r="P26" s="1"/>
      <c r="Q26" s="1"/>
      <c r="R26" s="1"/>
      <c r="S26" s="1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</row>
    <row r="27" spans="1:31" ht="15" customHeight="1" x14ac:dyDescent="0.25"/>
    <row r="28" spans="1:31" s="120" customFormat="1" ht="16.5" customHeight="1" thickBot="1" x14ac:dyDescent="0.3">
      <c r="A28" s="573" t="s">
        <v>251</v>
      </c>
      <c r="B28" s="573"/>
      <c r="C28" s="573"/>
      <c r="D28" s="573"/>
      <c r="E28" s="573"/>
      <c r="F28" s="573"/>
      <c r="G28" s="573"/>
      <c r="H28" s="540"/>
      <c r="I28" s="540"/>
      <c r="J28" s="540"/>
      <c r="K28" s="540"/>
      <c r="L28" s="540"/>
      <c r="M28" s="540"/>
      <c r="N28" s="540"/>
      <c r="O28" s="1"/>
      <c r="P28" s="1"/>
      <c r="Q28" s="1"/>
      <c r="R28" s="1"/>
      <c r="S28" s="1"/>
      <c r="T28" s="1"/>
      <c r="U28" s="1"/>
    </row>
    <row r="29" spans="1:31" ht="15" customHeight="1" x14ac:dyDescent="0.25">
      <c r="A29" s="690" t="s">
        <v>2</v>
      </c>
      <c r="B29" s="691" t="s">
        <v>35</v>
      </c>
      <c r="C29" s="692" t="s">
        <v>179</v>
      </c>
      <c r="D29" s="693" t="s">
        <v>41</v>
      </c>
      <c r="E29" s="694"/>
      <c r="F29" s="693" t="s">
        <v>3</v>
      </c>
      <c r="G29" s="694"/>
      <c r="H29" s="695" t="s">
        <v>61</v>
      </c>
      <c r="I29" s="696"/>
      <c r="J29" s="695" t="s">
        <v>156</v>
      </c>
      <c r="K29" s="696"/>
      <c r="L29" s="314" t="s">
        <v>45</v>
      </c>
      <c r="M29" s="558" t="s">
        <v>1</v>
      </c>
      <c r="N29" s="687"/>
      <c r="O29" s="1"/>
      <c r="P29" s="1"/>
      <c r="Q29" s="1"/>
      <c r="R29" s="1"/>
      <c r="S29" s="1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</row>
    <row r="30" spans="1:31" ht="15" customHeight="1" thickBot="1" x14ac:dyDescent="0.3">
      <c r="A30" s="623"/>
      <c r="B30" s="602"/>
      <c r="C30" s="570"/>
      <c r="D30" s="560" t="s">
        <v>140</v>
      </c>
      <c r="E30" s="594"/>
      <c r="F30" s="591" t="s">
        <v>140</v>
      </c>
      <c r="G30" s="624"/>
      <c r="H30" s="591" t="s">
        <v>142</v>
      </c>
      <c r="I30" s="592"/>
      <c r="J30" s="591" t="s">
        <v>145</v>
      </c>
      <c r="K30" s="592"/>
      <c r="L30" s="134" t="s">
        <v>234</v>
      </c>
      <c r="M30" s="560" t="s">
        <v>143</v>
      </c>
      <c r="N30" s="697"/>
      <c r="O30" s="1"/>
      <c r="P30" s="1"/>
      <c r="Q30" s="1"/>
      <c r="R30" s="1"/>
      <c r="S30" s="1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</row>
    <row r="31" spans="1:31" ht="15" customHeight="1" x14ac:dyDescent="0.25">
      <c r="A31" s="162" t="s">
        <v>262</v>
      </c>
      <c r="B31" s="311">
        <v>1617</v>
      </c>
      <c r="C31" s="312">
        <v>42729</v>
      </c>
      <c r="D31" s="625">
        <f>C31+3</f>
        <v>42732</v>
      </c>
      <c r="E31" s="626"/>
      <c r="F31" s="625">
        <f>C31+3</f>
        <v>42732</v>
      </c>
      <c r="G31" s="627"/>
      <c r="H31" s="604">
        <f>C31+7</f>
        <v>42736</v>
      </c>
      <c r="I31" s="605"/>
      <c r="J31" s="606">
        <f>C31+8</f>
        <v>42737</v>
      </c>
      <c r="K31" s="607"/>
      <c r="L31" s="313">
        <f>C31+9</f>
        <v>42738</v>
      </c>
      <c r="M31" s="641">
        <f>C31+10</f>
        <v>42739</v>
      </c>
      <c r="N31" s="642"/>
      <c r="O31" s="1"/>
      <c r="P31" s="1"/>
      <c r="Q31" s="1"/>
      <c r="R31" s="1"/>
      <c r="S31" s="1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</row>
    <row r="32" spans="1:31" ht="15" customHeight="1" x14ac:dyDescent="0.25">
      <c r="A32" s="139" t="s">
        <v>263</v>
      </c>
      <c r="B32" s="176">
        <v>1618</v>
      </c>
      <c r="C32" s="140">
        <f>C31+7</f>
        <v>42736</v>
      </c>
      <c r="D32" s="550">
        <f>C32+3</f>
        <v>42739</v>
      </c>
      <c r="E32" s="533"/>
      <c r="F32" s="550">
        <f>C32+3</f>
        <v>42739</v>
      </c>
      <c r="G32" s="608"/>
      <c r="H32" s="532">
        <f>C32+7</f>
        <v>42743</v>
      </c>
      <c r="I32" s="533"/>
      <c r="J32" s="609">
        <f>C32+8</f>
        <v>42744</v>
      </c>
      <c r="K32" s="610"/>
      <c r="L32" s="163">
        <f>C32+9</f>
        <v>42745</v>
      </c>
      <c r="M32" s="574">
        <f>C32+10</f>
        <v>42746</v>
      </c>
      <c r="N32" s="575"/>
      <c r="O32" s="1"/>
      <c r="P32" s="1"/>
      <c r="Q32" s="1"/>
      <c r="R32" s="1"/>
      <c r="S32" s="1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</row>
    <row r="33" spans="1:31" ht="15" customHeight="1" thickBot="1" x14ac:dyDescent="0.3">
      <c r="A33" s="153" t="s">
        <v>268</v>
      </c>
      <c r="B33" s="391">
        <v>1618</v>
      </c>
      <c r="C33" s="148">
        <f>C32+7</f>
        <v>42743</v>
      </c>
      <c r="D33" s="564">
        <f>C33+3</f>
        <v>42746</v>
      </c>
      <c r="E33" s="535"/>
      <c r="F33" s="564">
        <f>C33+3</f>
        <v>42746</v>
      </c>
      <c r="G33" s="603"/>
      <c r="H33" s="534">
        <f>C33+7</f>
        <v>42750</v>
      </c>
      <c r="I33" s="535"/>
      <c r="J33" s="611">
        <f>C33+8</f>
        <v>42751</v>
      </c>
      <c r="K33" s="612"/>
      <c r="L33" s="166">
        <f>C33+9</f>
        <v>42752</v>
      </c>
      <c r="M33" s="576">
        <f>C33+10</f>
        <v>42753</v>
      </c>
      <c r="N33" s="577"/>
      <c r="O33" s="1"/>
      <c r="P33" s="1"/>
      <c r="Q33" s="1"/>
      <c r="R33" s="1"/>
      <c r="S33" s="1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</row>
    <row r="34" spans="1:31" ht="15" customHeight="1" x14ac:dyDescent="0.25">
      <c r="A34" s="169"/>
      <c r="B34" s="170"/>
      <c r="C34" s="171"/>
      <c r="D34" s="327"/>
      <c r="E34" s="327"/>
      <c r="F34" s="327"/>
      <c r="G34" s="327"/>
      <c r="H34" s="327"/>
      <c r="I34" s="327"/>
      <c r="J34" s="173"/>
      <c r="K34" s="173"/>
      <c r="L34" s="174"/>
      <c r="M34" s="171"/>
      <c r="N34" s="171"/>
      <c r="O34" s="1"/>
      <c r="P34" s="1"/>
      <c r="Q34" s="1"/>
      <c r="R34" s="1"/>
      <c r="S34" s="1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</row>
    <row r="35" spans="1:31" s="186" customFormat="1" ht="15" customHeight="1" x14ac:dyDescent="0.25">
      <c r="A35" s="329"/>
      <c r="B35" s="337"/>
      <c r="C35" s="338"/>
      <c r="D35" s="338"/>
      <c r="E35" s="338"/>
      <c r="F35" s="338"/>
      <c r="G35" s="338"/>
      <c r="H35" s="338"/>
      <c r="I35" s="338"/>
      <c r="J35" s="173"/>
      <c r="K35" s="173"/>
      <c r="L35" s="174"/>
      <c r="M35" s="171"/>
      <c r="N35" s="171"/>
      <c r="O35" s="185"/>
      <c r="P35" s="185"/>
      <c r="Q35" s="10"/>
      <c r="R35" s="10"/>
      <c r="S35" s="10"/>
      <c r="T35" s="10"/>
      <c r="U35" s="10"/>
    </row>
    <row r="36" spans="1:31" ht="16.5" customHeight="1" thickBot="1" x14ac:dyDescent="0.3">
      <c r="A36" s="573" t="s">
        <v>252</v>
      </c>
      <c r="B36" s="573"/>
      <c r="C36" s="573"/>
      <c r="D36" s="573"/>
      <c r="E36" s="573"/>
      <c r="F36" s="573"/>
      <c r="G36" s="573"/>
      <c r="H36" s="540"/>
      <c r="I36" s="540"/>
      <c r="J36" s="540"/>
      <c r="K36" s="540"/>
      <c r="L36" s="540"/>
      <c r="M36" s="540"/>
      <c r="N36" s="540"/>
      <c r="O36" s="1"/>
      <c r="P36" s="1"/>
      <c r="Q36" s="1"/>
      <c r="R36" s="1"/>
      <c r="S36" s="1"/>
      <c r="T36" s="1"/>
      <c r="U36" s="1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</row>
    <row r="37" spans="1:31" ht="15" customHeight="1" x14ac:dyDescent="0.25">
      <c r="A37" s="622" t="s">
        <v>2</v>
      </c>
      <c r="B37" s="601" t="s">
        <v>35</v>
      </c>
      <c r="C37" s="569" t="s">
        <v>179</v>
      </c>
      <c r="D37" s="660" t="s">
        <v>1</v>
      </c>
      <c r="E37" s="661"/>
      <c r="F37" s="660" t="s">
        <v>38</v>
      </c>
      <c r="G37" s="661"/>
      <c r="H37" s="552" t="s">
        <v>45</v>
      </c>
      <c r="I37" s="590"/>
      <c r="J37" s="552" t="s">
        <v>67</v>
      </c>
      <c r="K37" s="590"/>
      <c r="L37" s="154" t="s">
        <v>48</v>
      </c>
      <c r="M37" s="305" t="s">
        <v>42</v>
      </c>
      <c r="N37" s="156" t="s">
        <v>50</v>
      </c>
      <c r="O37" s="1"/>
      <c r="P37" s="1"/>
      <c r="Q37" s="1"/>
      <c r="R37" s="1"/>
      <c r="S37" s="1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</row>
    <row r="38" spans="1:31" ht="15" customHeight="1" thickBot="1" x14ac:dyDescent="0.3">
      <c r="A38" s="623"/>
      <c r="B38" s="602"/>
      <c r="C38" s="689"/>
      <c r="D38" s="560" t="s">
        <v>141</v>
      </c>
      <c r="E38" s="594"/>
      <c r="F38" s="591" t="s">
        <v>142</v>
      </c>
      <c r="G38" s="624"/>
      <c r="H38" s="591" t="s">
        <v>145</v>
      </c>
      <c r="I38" s="592"/>
      <c r="J38" s="591" t="s">
        <v>146</v>
      </c>
      <c r="K38" s="592"/>
      <c r="L38" s="134" t="s">
        <v>147</v>
      </c>
      <c r="M38" s="304" t="s">
        <v>143</v>
      </c>
      <c r="N38" s="158" t="s">
        <v>144</v>
      </c>
      <c r="O38" s="1"/>
      <c r="P38" s="1"/>
      <c r="Q38" s="1"/>
      <c r="R38" s="1"/>
      <c r="S38" s="1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</row>
    <row r="39" spans="1:31" ht="15" customHeight="1" x14ac:dyDescent="0.25">
      <c r="A39" s="137" t="s">
        <v>231</v>
      </c>
      <c r="B39" s="316">
        <v>9</v>
      </c>
      <c r="C39" s="140">
        <v>42725</v>
      </c>
      <c r="D39" s="566">
        <f>C39+6</f>
        <v>42731</v>
      </c>
      <c r="E39" s="593"/>
      <c r="F39" s="566">
        <f>C39+7</f>
        <v>42732</v>
      </c>
      <c r="G39" s="567"/>
      <c r="H39" s="613">
        <f>C39+8</f>
        <v>42733</v>
      </c>
      <c r="I39" s="614"/>
      <c r="J39" s="586">
        <f>C39+9</f>
        <v>42734</v>
      </c>
      <c r="K39" s="587"/>
      <c r="L39" s="159">
        <f>C39+12</f>
        <v>42737</v>
      </c>
      <c r="M39" s="160">
        <f>C39+14</f>
        <v>42739</v>
      </c>
      <c r="N39" s="161">
        <f>C39+15</f>
        <v>42740</v>
      </c>
      <c r="O39" s="1"/>
      <c r="P39" s="1"/>
      <c r="Q39" s="1"/>
      <c r="R39" s="1"/>
      <c r="S39" s="1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</row>
    <row r="40" spans="1:31" ht="15" customHeight="1" x14ac:dyDescent="0.25">
      <c r="A40" s="162" t="s">
        <v>233</v>
      </c>
      <c r="B40" s="176">
        <v>7</v>
      </c>
      <c r="C40" s="140">
        <f>C39+7</f>
        <v>42732</v>
      </c>
      <c r="D40" s="550">
        <f t="shared" ref="D40:D41" si="12">C40+6</f>
        <v>42738</v>
      </c>
      <c r="E40" s="533"/>
      <c r="F40" s="550">
        <f t="shared" ref="F40:F41" si="13">C40+7</f>
        <v>42739</v>
      </c>
      <c r="G40" s="608"/>
      <c r="H40" s="532">
        <f t="shared" ref="H40:H41" si="14">C40+8</f>
        <v>42740</v>
      </c>
      <c r="I40" s="533"/>
      <c r="J40" s="609">
        <f>C40+9</f>
        <v>42741</v>
      </c>
      <c r="K40" s="610"/>
      <c r="L40" s="163">
        <f>C40+12</f>
        <v>42744</v>
      </c>
      <c r="M40" s="164">
        <f>C40+14</f>
        <v>42746</v>
      </c>
      <c r="N40" s="165">
        <f>C40+15</f>
        <v>42747</v>
      </c>
      <c r="O40" s="1"/>
      <c r="P40" s="1"/>
      <c r="Q40" s="1"/>
      <c r="R40" s="1"/>
      <c r="S40" s="1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</row>
    <row r="41" spans="1:31" ht="15" customHeight="1" thickBot="1" x14ac:dyDescent="0.3">
      <c r="A41" s="147" t="s">
        <v>286</v>
      </c>
      <c r="B41" s="177">
        <v>1617</v>
      </c>
      <c r="C41" s="148">
        <f>C40+7</f>
        <v>42739</v>
      </c>
      <c r="D41" s="564">
        <f t="shared" si="12"/>
        <v>42745</v>
      </c>
      <c r="E41" s="535"/>
      <c r="F41" s="564">
        <f t="shared" si="13"/>
        <v>42746</v>
      </c>
      <c r="G41" s="603"/>
      <c r="H41" s="534">
        <f t="shared" si="14"/>
        <v>42747</v>
      </c>
      <c r="I41" s="535"/>
      <c r="J41" s="611">
        <f>C41+9</f>
        <v>42748</v>
      </c>
      <c r="K41" s="612"/>
      <c r="L41" s="166">
        <f>C41+12</f>
        <v>42751</v>
      </c>
      <c r="M41" s="167">
        <f>C41+14</f>
        <v>42753</v>
      </c>
      <c r="N41" s="168">
        <f>C41+15</f>
        <v>42754</v>
      </c>
      <c r="O41" s="1"/>
      <c r="P41" s="1"/>
      <c r="Q41" s="1"/>
      <c r="R41" s="1"/>
      <c r="S41" s="1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</row>
    <row r="42" spans="1:31" customFormat="1" ht="15" customHeight="1" x14ac:dyDescent="0.3"/>
    <row r="43" spans="1:31" ht="15" customHeight="1" thickBot="1" x14ac:dyDescent="0.3">
      <c r="A43" s="499" t="s">
        <v>253</v>
      </c>
      <c r="B43" s="499"/>
      <c r="C43" s="499"/>
      <c r="D43" s="573"/>
      <c r="E43" s="573"/>
      <c r="F43" s="573"/>
      <c r="G43" s="573"/>
      <c r="H43" s="647"/>
      <c r="I43" s="647"/>
      <c r="J43" s="647"/>
      <c r="K43" s="647"/>
      <c r="L43" s="647"/>
      <c r="M43" s="647"/>
      <c r="N43" s="647"/>
      <c r="O43" s="129"/>
      <c r="P43" s="129"/>
      <c r="Q43" s="129"/>
      <c r="R43" s="129"/>
      <c r="S43" s="129"/>
      <c r="T43" s="129"/>
      <c r="U43" s="129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</row>
    <row r="44" spans="1:31" ht="15" customHeight="1" x14ac:dyDescent="0.3">
      <c r="A44" s="668" t="s">
        <v>2</v>
      </c>
      <c r="B44" s="630" t="s">
        <v>35</v>
      </c>
      <c r="C44" s="632" t="s">
        <v>180</v>
      </c>
      <c r="D44" s="596" t="s">
        <v>211</v>
      </c>
      <c r="E44" s="597"/>
      <c r="F44" s="598" t="s">
        <v>0</v>
      </c>
      <c r="G44" s="599"/>
      <c r="H44" s="637" t="s">
        <v>46</v>
      </c>
      <c r="I44" s="638"/>
      <c r="J44" s="649" t="s">
        <v>213</v>
      </c>
      <c r="K44" s="638"/>
      <c r="L44" s="615" t="s">
        <v>47</v>
      </c>
      <c r="M44" s="615"/>
      <c r="N44" s="616"/>
      <c r="O44" s="1"/>
      <c r="P44" s="1"/>
      <c r="Q44" s="1"/>
      <c r="R44" s="1"/>
      <c r="S44" s="1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</row>
    <row r="45" spans="1:31" ht="15" customHeight="1" thickBot="1" x14ac:dyDescent="0.35">
      <c r="A45" s="669"/>
      <c r="B45" s="631"/>
      <c r="C45" s="633"/>
      <c r="D45" s="663" t="s">
        <v>149</v>
      </c>
      <c r="E45" s="664"/>
      <c r="F45" s="628" t="s">
        <v>140</v>
      </c>
      <c r="G45" s="629"/>
      <c r="H45" s="639" t="s">
        <v>212</v>
      </c>
      <c r="I45" s="640"/>
      <c r="J45" s="650" t="s">
        <v>150</v>
      </c>
      <c r="K45" s="640"/>
      <c r="L45" s="617" t="s">
        <v>141</v>
      </c>
      <c r="M45" s="617"/>
      <c r="N45" s="618"/>
      <c r="O45" s="1"/>
      <c r="P45" s="1"/>
      <c r="Q45" s="1"/>
      <c r="R45" s="1"/>
      <c r="S45" s="1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</row>
    <row r="46" spans="1:31" ht="15" customHeight="1" x14ac:dyDescent="0.3">
      <c r="A46" s="137" t="s">
        <v>155</v>
      </c>
      <c r="B46" s="307">
        <v>42</v>
      </c>
      <c r="C46" s="315">
        <v>42729</v>
      </c>
      <c r="D46" s="562">
        <f>C46+2</f>
        <v>42731</v>
      </c>
      <c r="E46" s="665"/>
      <c r="F46" s="562">
        <f>C46+3</f>
        <v>42732</v>
      </c>
      <c r="G46" s="634"/>
      <c r="H46" s="562">
        <f>C46+4</f>
        <v>42733</v>
      </c>
      <c r="I46" s="563"/>
      <c r="J46" s="562">
        <f>C46+5</f>
        <v>42734</v>
      </c>
      <c r="K46" s="563"/>
      <c r="L46" s="619">
        <f>C46+6</f>
        <v>42735</v>
      </c>
      <c r="M46" s="620"/>
      <c r="N46" s="621"/>
      <c r="O46" s="1"/>
      <c r="P46" s="1"/>
      <c r="Q46" s="1"/>
      <c r="R46" s="1"/>
      <c r="S46" s="1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</row>
    <row r="47" spans="1:31" ht="15" customHeight="1" x14ac:dyDescent="0.3">
      <c r="A47" s="162" t="s">
        <v>266</v>
      </c>
      <c r="B47" s="258">
        <v>16017</v>
      </c>
      <c r="C47" s="140">
        <f>C46+7</f>
        <v>42736</v>
      </c>
      <c r="D47" s="550">
        <f>C47+2</f>
        <v>42738</v>
      </c>
      <c r="E47" s="551"/>
      <c r="F47" s="550">
        <f>C47+3</f>
        <v>42739</v>
      </c>
      <c r="G47" s="635"/>
      <c r="H47" s="550">
        <f t="shared" ref="H47:H48" si="15">C47+4</f>
        <v>42740</v>
      </c>
      <c r="I47" s="533"/>
      <c r="J47" s="550">
        <f t="shared" ref="J47:J48" si="16">C47+5</f>
        <v>42741</v>
      </c>
      <c r="K47" s="533"/>
      <c r="L47" s="550">
        <f t="shared" ref="L47:L48" si="17">C47+6</f>
        <v>42742</v>
      </c>
      <c r="M47" s="551"/>
      <c r="N47" s="662"/>
      <c r="O47" s="1"/>
      <c r="P47" s="1"/>
      <c r="Q47" s="1"/>
      <c r="R47" s="1"/>
      <c r="S47" s="1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</row>
    <row r="48" spans="1:31" ht="15" customHeight="1" thickBot="1" x14ac:dyDescent="0.35">
      <c r="A48" s="153" t="s">
        <v>221</v>
      </c>
      <c r="B48" s="272">
        <v>1615</v>
      </c>
      <c r="C48" s="175">
        <f>C47+7</f>
        <v>42743</v>
      </c>
      <c r="D48" s="564">
        <f>C48+2</f>
        <v>42745</v>
      </c>
      <c r="E48" s="565"/>
      <c r="F48" s="564">
        <f>C48+3</f>
        <v>42746</v>
      </c>
      <c r="G48" s="636"/>
      <c r="H48" s="564">
        <f t="shared" si="15"/>
        <v>42747</v>
      </c>
      <c r="I48" s="535"/>
      <c r="J48" s="564">
        <f t="shared" si="16"/>
        <v>42748</v>
      </c>
      <c r="K48" s="535"/>
      <c r="L48" s="564">
        <f t="shared" si="17"/>
        <v>42749</v>
      </c>
      <c r="M48" s="565"/>
      <c r="N48" s="648"/>
      <c r="O48" s="1"/>
      <c r="P48" s="1"/>
      <c r="Q48" s="1"/>
      <c r="R48" s="1"/>
      <c r="S48" s="1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</row>
    <row r="49" spans="1:31" ht="15" customHeight="1" x14ac:dyDescent="0.25"/>
    <row r="50" spans="1:31" ht="16.5" customHeight="1" thickBot="1" x14ac:dyDescent="0.3">
      <c r="A50" s="573" t="s">
        <v>254</v>
      </c>
      <c r="B50" s="573"/>
      <c r="C50" s="573"/>
      <c r="D50" s="573"/>
      <c r="E50" s="573"/>
      <c r="F50" s="573"/>
      <c r="G50" s="573"/>
      <c r="H50" s="540"/>
      <c r="I50" s="540"/>
      <c r="J50" s="540"/>
      <c r="K50" s="540"/>
      <c r="L50" s="540"/>
      <c r="M50" s="540"/>
      <c r="N50" s="540"/>
      <c r="O50" s="1"/>
      <c r="P50" s="1"/>
      <c r="Q50" s="1"/>
      <c r="R50" s="1"/>
      <c r="S50" s="1"/>
      <c r="T50" s="1"/>
      <c r="U50" s="1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</row>
    <row r="51" spans="1:31" ht="15" customHeight="1" x14ac:dyDescent="0.25">
      <c r="A51" s="622" t="s">
        <v>2</v>
      </c>
      <c r="B51" s="601" t="s">
        <v>35</v>
      </c>
      <c r="C51" s="569" t="s">
        <v>179</v>
      </c>
      <c r="D51" s="660" t="s">
        <v>1</v>
      </c>
      <c r="E51" s="661"/>
      <c r="F51" s="660" t="s">
        <v>38</v>
      </c>
      <c r="G51" s="661"/>
      <c r="H51" s="552" t="s">
        <v>45</v>
      </c>
      <c r="I51" s="590"/>
      <c r="J51" s="552" t="s">
        <v>67</v>
      </c>
      <c r="K51" s="590"/>
      <c r="L51" s="154" t="s">
        <v>48</v>
      </c>
      <c r="M51" s="155" t="s">
        <v>42</v>
      </c>
      <c r="N51" s="156" t="s">
        <v>50</v>
      </c>
      <c r="O51" s="1"/>
      <c r="P51" s="1"/>
      <c r="Q51" s="1"/>
      <c r="R51" s="1"/>
      <c r="S51" s="1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</row>
    <row r="52" spans="1:31" ht="15" customHeight="1" thickBot="1" x14ac:dyDescent="0.3">
      <c r="A52" s="623"/>
      <c r="B52" s="602"/>
      <c r="C52" s="570"/>
      <c r="D52" s="560" t="s">
        <v>141</v>
      </c>
      <c r="E52" s="594"/>
      <c r="F52" s="591" t="s">
        <v>142</v>
      </c>
      <c r="G52" s="624"/>
      <c r="H52" s="591" t="s">
        <v>145</v>
      </c>
      <c r="I52" s="592"/>
      <c r="J52" s="591" t="s">
        <v>146</v>
      </c>
      <c r="K52" s="592"/>
      <c r="L52" s="134" t="s">
        <v>147</v>
      </c>
      <c r="M52" s="157" t="s">
        <v>143</v>
      </c>
      <c r="N52" s="158" t="s">
        <v>144</v>
      </c>
      <c r="O52" s="1"/>
      <c r="P52" s="1"/>
      <c r="Q52" s="1"/>
      <c r="R52" s="1"/>
      <c r="S52" s="1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</row>
    <row r="53" spans="1:31" ht="15" customHeight="1" x14ac:dyDescent="0.25">
      <c r="A53" s="137" t="s">
        <v>264</v>
      </c>
      <c r="B53" s="316">
        <v>4</v>
      </c>
      <c r="C53" s="315">
        <v>42728</v>
      </c>
      <c r="D53" s="566">
        <f>C53+6</f>
        <v>42734</v>
      </c>
      <c r="E53" s="593"/>
      <c r="F53" s="566">
        <f>C53+7</f>
        <v>42735</v>
      </c>
      <c r="G53" s="567"/>
      <c r="H53" s="613">
        <f>C53+8</f>
        <v>42736</v>
      </c>
      <c r="I53" s="614"/>
      <c r="J53" s="586">
        <f>C53+9</f>
        <v>42737</v>
      </c>
      <c r="K53" s="587"/>
      <c r="L53" s="159">
        <f>C53+12</f>
        <v>42740</v>
      </c>
      <c r="M53" s="160">
        <f>C53+14</f>
        <v>42742</v>
      </c>
      <c r="N53" s="161">
        <f>C53+15</f>
        <v>42743</v>
      </c>
      <c r="O53" s="1"/>
      <c r="P53" s="1"/>
      <c r="Q53" s="1"/>
      <c r="R53" s="1"/>
      <c r="S53" s="1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</row>
    <row r="54" spans="1:31" ht="15" customHeight="1" x14ac:dyDescent="0.25">
      <c r="A54" s="162" t="s">
        <v>280</v>
      </c>
      <c r="B54" s="176">
        <v>1602</v>
      </c>
      <c r="C54" s="140">
        <f>C53+7</f>
        <v>42735</v>
      </c>
      <c r="D54" s="550">
        <f t="shared" ref="D54:D55" si="18">C54+6</f>
        <v>42741</v>
      </c>
      <c r="E54" s="533"/>
      <c r="F54" s="550">
        <f t="shared" ref="F54:F55" si="19">C54+7</f>
        <v>42742</v>
      </c>
      <c r="G54" s="608"/>
      <c r="H54" s="532">
        <f t="shared" ref="H54:H55" si="20">C54+8</f>
        <v>42743</v>
      </c>
      <c r="I54" s="533"/>
      <c r="J54" s="609">
        <f>C54+9</f>
        <v>42744</v>
      </c>
      <c r="K54" s="610"/>
      <c r="L54" s="163">
        <f>C54+12</f>
        <v>42747</v>
      </c>
      <c r="M54" s="164">
        <f>C54+14</f>
        <v>42749</v>
      </c>
      <c r="N54" s="165">
        <f>C54+15</f>
        <v>42750</v>
      </c>
      <c r="O54" s="1"/>
      <c r="P54" s="1"/>
      <c r="Q54" s="1"/>
      <c r="R54" s="1"/>
      <c r="S54" s="1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</row>
    <row r="55" spans="1:31" ht="15" customHeight="1" thickBot="1" x14ac:dyDescent="0.3">
      <c r="A55" s="147" t="s">
        <v>229</v>
      </c>
      <c r="B55" s="177">
        <v>102</v>
      </c>
      <c r="C55" s="175">
        <f>C54+7</f>
        <v>42742</v>
      </c>
      <c r="D55" s="564">
        <f t="shared" si="18"/>
        <v>42748</v>
      </c>
      <c r="E55" s="535"/>
      <c r="F55" s="564">
        <f t="shared" si="19"/>
        <v>42749</v>
      </c>
      <c r="G55" s="603"/>
      <c r="H55" s="534">
        <f t="shared" si="20"/>
        <v>42750</v>
      </c>
      <c r="I55" s="535"/>
      <c r="J55" s="611">
        <f>C55+9</f>
        <v>42751</v>
      </c>
      <c r="K55" s="612"/>
      <c r="L55" s="166">
        <f>C55+12</f>
        <v>42754</v>
      </c>
      <c r="M55" s="167">
        <f>C55+14</f>
        <v>42756</v>
      </c>
      <c r="N55" s="168">
        <f>C55+15</f>
        <v>42757</v>
      </c>
      <c r="O55" s="1"/>
      <c r="P55" s="1"/>
      <c r="Q55" s="1"/>
      <c r="R55" s="1"/>
      <c r="S55" s="1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</row>
    <row r="56" spans="1:31" ht="15" customHeight="1" x14ac:dyDescent="0.25">
      <c r="A56" s="169"/>
      <c r="B56" s="170"/>
      <c r="C56" s="171"/>
      <c r="D56" s="172"/>
      <c r="E56" s="172"/>
      <c r="F56" s="172"/>
      <c r="G56" s="172"/>
      <c r="H56" s="169"/>
      <c r="I56" s="178"/>
      <c r="J56" s="178"/>
      <c r="K56" s="171"/>
      <c r="L56" s="172"/>
      <c r="M56" s="172"/>
      <c r="N56" s="172"/>
      <c r="O56" s="1"/>
      <c r="P56" s="1"/>
      <c r="Q56" s="1"/>
      <c r="R56" s="1"/>
      <c r="S56" s="1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</row>
    <row r="57" spans="1:31" ht="15" customHeight="1" x14ac:dyDescent="0.25">
      <c r="A57" s="169"/>
      <c r="B57" s="170"/>
      <c r="C57" s="171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88"/>
      <c r="O57" s="1"/>
      <c r="P57" s="1"/>
      <c r="Q57" s="1"/>
      <c r="R57" s="1"/>
      <c r="S57" s="1"/>
      <c r="T57" s="1"/>
      <c r="U57" s="1"/>
    </row>
    <row r="58" spans="1:31" ht="15" customHeight="1" thickBot="1" x14ac:dyDescent="0.3">
      <c r="A58" s="179" t="s">
        <v>255</v>
      </c>
      <c r="B58" s="189"/>
      <c r="C58" s="190"/>
      <c r="D58" s="191"/>
      <c r="E58" s="191"/>
      <c r="F58" s="191"/>
      <c r="G58" s="191"/>
      <c r="H58" s="191"/>
      <c r="I58" s="191"/>
      <c r="J58" s="191"/>
      <c r="K58" s="188"/>
      <c r="L58" s="188"/>
      <c r="M58" s="188"/>
      <c r="N58" s="188"/>
      <c r="O58" s="1"/>
      <c r="P58" s="1"/>
      <c r="Q58" s="1"/>
      <c r="R58" s="1"/>
      <c r="S58" s="1"/>
      <c r="T58" s="1"/>
      <c r="U58" s="1"/>
    </row>
    <row r="59" spans="1:31" ht="15" customHeight="1" x14ac:dyDescent="0.25">
      <c r="A59" s="677" t="s">
        <v>2</v>
      </c>
      <c r="B59" s="555" t="s">
        <v>129</v>
      </c>
      <c r="C59" s="569" t="s">
        <v>179</v>
      </c>
      <c r="D59" s="655" t="s">
        <v>3</v>
      </c>
      <c r="E59" s="655"/>
      <c r="F59" s="655" t="s">
        <v>4</v>
      </c>
      <c r="G59" s="655"/>
      <c r="H59" s="538" t="s">
        <v>130</v>
      </c>
      <c r="I59" s="539"/>
      <c r="J59" s="538" t="s">
        <v>1</v>
      </c>
      <c r="K59" s="539"/>
      <c r="L59" s="538" t="s">
        <v>45</v>
      </c>
      <c r="M59" s="666"/>
      <c r="N59" s="156" t="s">
        <v>67</v>
      </c>
      <c r="O59" s="1"/>
      <c r="P59" s="1"/>
      <c r="Q59" s="1"/>
      <c r="R59" s="1"/>
      <c r="S59" s="1"/>
      <c r="T59" s="1"/>
      <c r="U59" s="1"/>
    </row>
    <row r="60" spans="1:31" ht="15" customHeight="1" thickBot="1" x14ac:dyDescent="0.3">
      <c r="A60" s="678"/>
      <c r="B60" s="679"/>
      <c r="C60" s="570"/>
      <c r="D60" s="617" t="s">
        <v>140</v>
      </c>
      <c r="E60" s="617"/>
      <c r="F60" s="617" t="s">
        <v>141</v>
      </c>
      <c r="G60" s="617"/>
      <c r="H60" s="560" t="s">
        <v>142</v>
      </c>
      <c r="I60" s="594"/>
      <c r="J60" s="560" t="s">
        <v>143</v>
      </c>
      <c r="K60" s="594"/>
      <c r="L60" s="560" t="s">
        <v>144</v>
      </c>
      <c r="M60" s="680"/>
      <c r="N60" s="158" t="s">
        <v>148</v>
      </c>
      <c r="O60" s="1"/>
      <c r="P60" s="1"/>
      <c r="Q60" s="1"/>
      <c r="R60" s="1"/>
      <c r="S60" s="1"/>
      <c r="T60" s="1"/>
      <c r="U60" s="1"/>
    </row>
    <row r="61" spans="1:31" ht="15" customHeight="1" x14ac:dyDescent="0.25">
      <c r="A61" s="139" t="s">
        <v>222</v>
      </c>
      <c r="B61" s="192">
        <v>1611</v>
      </c>
      <c r="C61" s="315">
        <v>42729</v>
      </c>
      <c r="D61" s="588">
        <f>C61+3</f>
        <v>42732</v>
      </c>
      <c r="E61" s="588"/>
      <c r="F61" s="588">
        <f>C61+6</f>
        <v>42735</v>
      </c>
      <c r="G61" s="588"/>
      <c r="H61" s="588">
        <f>C61+7</f>
        <v>42736</v>
      </c>
      <c r="I61" s="588"/>
      <c r="J61" s="566">
        <f>C61+10</f>
        <v>42739</v>
      </c>
      <c r="K61" s="593"/>
      <c r="L61" s="588">
        <f>C61+11</f>
        <v>42740</v>
      </c>
      <c r="M61" s="566"/>
      <c r="N61" s="193">
        <f>C61+14</f>
        <v>42743</v>
      </c>
      <c r="O61" s="1"/>
      <c r="P61" s="1"/>
      <c r="Q61" s="1"/>
      <c r="R61" s="1"/>
      <c r="S61" s="1"/>
      <c r="T61" s="1"/>
      <c r="U61" s="1"/>
    </row>
    <row r="62" spans="1:31" ht="15" customHeight="1" x14ac:dyDescent="0.25">
      <c r="A62" s="139" t="s">
        <v>235</v>
      </c>
      <c r="B62" s="194">
        <v>1611</v>
      </c>
      <c r="C62" s="140">
        <f>C61+7</f>
        <v>42736</v>
      </c>
      <c r="D62" s="589">
        <f>C62+3</f>
        <v>42739</v>
      </c>
      <c r="E62" s="589"/>
      <c r="F62" s="589">
        <f>C62+6</f>
        <v>42742</v>
      </c>
      <c r="G62" s="589"/>
      <c r="H62" s="589">
        <f>C62+7</f>
        <v>42743</v>
      </c>
      <c r="I62" s="589"/>
      <c r="J62" s="550">
        <f>C62+10</f>
        <v>42746</v>
      </c>
      <c r="K62" s="533"/>
      <c r="L62" s="589">
        <f>C62+11</f>
        <v>42747</v>
      </c>
      <c r="M62" s="550"/>
      <c r="N62" s="143">
        <f>C62+14</f>
        <v>42750</v>
      </c>
      <c r="O62" s="1"/>
      <c r="P62" s="1"/>
      <c r="Q62" s="1"/>
      <c r="R62" s="1"/>
      <c r="S62" s="1"/>
      <c r="T62" s="1"/>
      <c r="U62" s="1"/>
    </row>
    <row r="63" spans="1:31" ht="15" customHeight="1" thickBot="1" x14ac:dyDescent="0.3">
      <c r="A63" s="153" t="s">
        <v>219</v>
      </c>
      <c r="B63" s="195">
        <v>16013</v>
      </c>
      <c r="C63" s="175">
        <f>C62+7</f>
        <v>42743</v>
      </c>
      <c r="D63" s="536">
        <f>C63+3</f>
        <v>42746</v>
      </c>
      <c r="E63" s="536"/>
      <c r="F63" s="536">
        <f>C63+6</f>
        <v>42749</v>
      </c>
      <c r="G63" s="536"/>
      <c r="H63" s="536">
        <f>C63+7</f>
        <v>42750</v>
      </c>
      <c r="I63" s="536"/>
      <c r="J63" s="537">
        <f>C63+10</f>
        <v>42753</v>
      </c>
      <c r="K63" s="595"/>
      <c r="L63" s="536">
        <f>C63+11</f>
        <v>42754</v>
      </c>
      <c r="M63" s="537"/>
      <c r="N63" s="196">
        <f>C63+14</f>
        <v>42757</v>
      </c>
      <c r="O63" s="1"/>
      <c r="P63" s="1"/>
      <c r="Q63" s="1"/>
      <c r="R63" s="1"/>
      <c r="S63" s="1"/>
      <c r="T63" s="1"/>
      <c r="U63" s="1"/>
    </row>
    <row r="64" spans="1:31" s="181" customFormat="1" ht="15" customHeight="1" x14ac:dyDescent="0.3">
      <c r="A64" s="197"/>
      <c r="B64" s="198"/>
      <c r="C64" s="199"/>
      <c r="D64" s="172"/>
      <c r="E64" s="172"/>
      <c r="F64" s="172"/>
      <c r="G64" s="172"/>
      <c r="H64" s="200"/>
      <c r="I64" s="200"/>
      <c r="J64" s="172"/>
      <c r="K64" s="172"/>
      <c r="L64" s="174"/>
      <c r="M64" s="171"/>
      <c r="N64" s="201"/>
      <c r="Q64" s="172"/>
      <c r="R64" s="172"/>
      <c r="S64" s="172"/>
      <c r="T64" s="172"/>
      <c r="U64" s="172"/>
    </row>
    <row r="65" spans="1:31" ht="15" customHeight="1" thickBot="1" x14ac:dyDescent="0.3">
      <c r="A65" s="179" t="s">
        <v>256</v>
      </c>
      <c r="B65" s="202"/>
      <c r="C65" s="203"/>
      <c r="D65" s="191"/>
      <c r="E65" s="191"/>
      <c r="F65" s="191"/>
      <c r="G65" s="191"/>
      <c r="H65" s="191"/>
      <c r="I65" s="191"/>
      <c r="J65" s="191"/>
      <c r="K65" s="188"/>
      <c r="L65" s="188"/>
      <c r="M65" s="188"/>
      <c r="N65" s="20"/>
      <c r="O65" s="1"/>
      <c r="P65" s="1"/>
      <c r="Q65" s="1"/>
      <c r="R65" s="1"/>
      <c r="S65" s="1"/>
      <c r="T65" s="1"/>
      <c r="U65" s="1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</row>
    <row r="66" spans="1:31" s="186" customFormat="1" ht="15" customHeight="1" x14ac:dyDescent="0.25">
      <c r="A66" s="670" t="s">
        <v>2</v>
      </c>
      <c r="B66" s="553" t="s">
        <v>35</v>
      </c>
      <c r="C66" s="569" t="s">
        <v>179</v>
      </c>
      <c r="D66" s="204" t="s">
        <v>3</v>
      </c>
      <c r="E66" s="154" t="s">
        <v>41</v>
      </c>
      <c r="F66" s="552" t="s">
        <v>61</v>
      </c>
      <c r="G66" s="553"/>
      <c r="H66" s="205" t="s">
        <v>1</v>
      </c>
      <c r="I66" s="206" t="s">
        <v>38</v>
      </c>
      <c r="J66" s="206" t="s">
        <v>67</v>
      </c>
      <c r="K66" s="207" t="s">
        <v>156</v>
      </c>
      <c r="L66" s="154" t="s">
        <v>48</v>
      </c>
      <c r="M66" s="155" t="s">
        <v>42</v>
      </c>
      <c r="N66" s="156" t="s">
        <v>50</v>
      </c>
      <c r="O66" s="185"/>
      <c r="P66" s="185"/>
      <c r="Q66" s="10"/>
      <c r="R66" s="10"/>
      <c r="S66" s="10"/>
      <c r="T66" s="10"/>
      <c r="U66" s="10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</row>
    <row r="67" spans="1:31" s="186" customFormat="1" ht="15" customHeight="1" thickBot="1" x14ac:dyDescent="0.3">
      <c r="A67" s="671"/>
      <c r="B67" s="688"/>
      <c r="C67" s="570"/>
      <c r="D67" s="209" t="s">
        <v>140</v>
      </c>
      <c r="E67" s="134" t="s">
        <v>140</v>
      </c>
      <c r="F67" s="591" t="s">
        <v>141</v>
      </c>
      <c r="G67" s="624"/>
      <c r="H67" s="210" t="s">
        <v>145</v>
      </c>
      <c r="I67" s="211" t="s">
        <v>146</v>
      </c>
      <c r="J67" s="211" t="s">
        <v>146</v>
      </c>
      <c r="K67" s="211" t="s">
        <v>146</v>
      </c>
      <c r="L67" s="134" t="s">
        <v>147</v>
      </c>
      <c r="M67" s="157" t="s">
        <v>148</v>
      </c>
      <c r="N67" s="158" t="s">
        <v>170</v>
      </c>
      <c r="O67" s="185"/>
      <c r="P67" s="185"/>
      <c r="Q67" s="10"/>
      <c r="R67" s="10"/>
      <c r="S67" s="10"/>
      <c r="T67" s="10"/>
      <c r="U67" s="10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</row>
    <row r="68" spans="1:31" s="184" customFormat="1" ht="15" customHeight="1" x14ac:dyDescent="0.2">
      <c r="A68" s="216" t="s">
        <v>273</v>
      </c>
      <c r="B68" s="176">
        <v>1602</v>
      </c>
      <c r="C68" s="317">
        <v>42727</v>
      </c>
      <c r="D68" s="212">
        <f>C68+3</f>
        <v>42730</v>
      </c>
      <c r="E68" s="212">
        <f>C68+3</f>
        <v>42730</v>
      </c>
      <c r="F68" s="566">
        <f>C68+6</f>
        <v>42733</v>
      </c>
      <c r="G68" s="593"/>
      <c r="H68" s="213">
        <f>C68+8</f>
        <v>42735</v>
      </c>
      <c r="I68" s="214">
        <f>C68+9</f>
        <v>42736</v>
      </c>
      <c r="J68" s="214">
        <f>C68+9</f>
        <v>42736</v>
      </c>
      <c r="K68" s="214">
        <f>C68+9</f>
        <v>42736</v>
      </c>
      <c r="L68" s="159">
        <f>C68+12</f>
        <v>42739</v>
      </c>
      <c r="M68" s="160">
        <f>C68+14</f>
        <v>42741</v>
      </c>
      <c r="N68" s="161">
        <f>C68+15</f>
        <v>42742</v>
      </c>
      <c r="O68" s="182"/>
      <c r="P68" s="215"/>
      <c r="Q68" s="183"/>
      <c r="R68" s="183"/>
      <c r="S68" s="183"/>
      <c r="T68" s="183"/>
      <c r="U68" s="183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</row>
    <row r="69" spans="1:31" s="222" customFormat="1" ht="15" customHeight="1" x14ac:dyDescent="0.2">
      <c r="A69" s="455" t="s">
        <v>215</v>
      </c>
      <c r="B69" s="176">
        <v>16</v>
      </c>
      <c r="C69" s="217">
        <f>C68+7</f>
        <v>42734</v>
      </c>
      <c r="D69" s="141">
        <f>C69+3</f>
        <v>42737</v>
      </c>
      <c r="E69" s="141">
        <f>C69+3</f>
        <v>42737</v>
      </c>
      <c r="F69" s="589">
        <f>C69+6</f>
        <v>42740</v>
      </c>
      <c r="G69" s="589"/>
      <c r="H69" s="218">
        <f>C69+8</f>
        <v>42742</v>
      </c>
      <c r="I69" s="142">
        <f>C69+9</f>
        <v>42743</v>
      </c>
      <c r="J69" s="142">
        <f>C69+9</f>
        <v>42743</v>
      </c>
      <c r="K69" s="142">
        <f>C69+9</f>
        <v>42743</v>
      </c>
      <c r="L69" s="163">
        <f>C69+12</f>
        <v>42746</v>
      </c>
      <c r="M69" s="164">
        <f>C69+14</f>
        <v>42748</v>
      </c>
      <c r="N69" s="165">
        <f>C69+15</f>
        <v>42749</v>
      </c>
      <c r="O69" s="219"/>
      <c r="P69" s="220"/>
      <c r="Q69" s="221"/>
      <c r="R69" s="221"/>
      <c r="S69" s="221"/>
      <c r="T69" s="221"/>
      <c r="U69" s="221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</row>
    <row r="70" spans="1:31" s="222" customFormat="1" ht="15" customHeight="1" thickBot="1" x14ac:dyDescent="0.25">
      <c r="A70" s="454" t="s">
        <v>269</v>
      </c>
      <c r="B70" s="195">
        <v>16011</v>
      </c>
      <c r="C70" s="223">
        <f>C69+7</f>
        <v>42741</v>
      </c>
      <c r="D70" s="224">
        <f>C70+3</f>
        <v>42744</v>
      </c>
      <c r="E70" s="224">
        <f>C70+3</f>
        <v>42744</v>
      </c>
      <c r="F70" s="536">
        <f>C70+6</f>
        <v>42747</v>
      </c>
      <c r="G70" s="536"/>
      <c r="H70" s="225">
        <f>C70+8</f>
        <v>42749</v>
      </c>
      <c r="I70" s="226">
        <f>C70+9</f>
        <v>42750</v>
      </c>
      <c r="J70" s="226">
        <f>C70+9</f>
        <v>42750</v>
      </c>
      <c r="K70" s="226">
        <f>C70+9</f>
        <v>42750</v>
      </c>
      <c r="L70" s="166">
        <f>C70+12</f>
        <v>42753</v>
      </c>
      <c r="M70" s="167">
        <f>C70+14</f>
        <v>42755</v>
      </c>
      <c r="N70" s="168">
        <f>C70+15</f>
        <v>42756</v>
      </c>
      <c r="O70" s="219"/>
      <c r="P70" s="220"/>
      <c r="Q70" s="221"/>
      <c r="R70" s="221"/>
      <c r="S70" s="221"/>
      <c r="T70" s="221"/>
      <c r="U70" s="221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</row>
    <row r="71" spans="1:31" s="222" customFormat="1" ht="15" customHeight="1" x14ac:dyDescent="0.2">
      <c r="A71" s="169"/>
      <c r="B71" s="227"/>
      <c r="C71" s="228"/>
      <c r="D71" s="172"/>
      <c r="E71" s="172"/>
      <c r="F71" s="172"/>
      <c r="G71" s="172"/>
      <c r="H71" s="200"/>
      <c r="I71" s="172"/>
      <c r="J71" s="172"/>
      <c r="K71" s="172"/>
      <c r="L71" s="174"/>
      <c r="M71" s="171"/>
      <c r="N71" s="171"/>
      <c r="O71" s="219"/>
      <c r="P71" s="220"/>
      <c r="Q71" s="221"/>
      <c r="R71" s="221"/>
      <c r="S71" s="221"/>
      <c r="T71" s="221"/>
      <c r="U71" s="221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</row>
    <row r="72" spans="1:31" s="184" customFormat="1" ht="15" customHeight="1" thickBot="1" x14ac:dyDescent="0.35">
      <c r="A72" s="179" t="s">
        <v>257</v>
      </c>
      <c r="B72" s="75"/>
      <c r="C72" s="75"/>
      <c r="D72" s="75"/>
      <c r="E72" s="229"/>
      <c r="F72" s="229"/>
      <c r="G72" s="229"/>
      <c r="H72" s="229"/>
      <c r="I72" s="229"/>
      <c r="J72" s="230"/>
      <c r="K72" s="230"/>
      <c r="L72" s="230"/>
      <c r="M72" s="230"/>
      <c r="N72" s="181"/>
      <c r="O72" s="182"/>
      <c r="P72" s="182"/>
      <c r="Q72" s="183"/>
      <c r="R72" s="183"/>
      <c r="S72" s="183"/>
      <c r="T72" s="183"/>
      <c r="U72" s="183"/>
    </row>
    <row r="73" spans="1:31" s="184" customFormat="1" ht="15" customHeight="1" x14ac:dyDescent="0.25">
      <c r="A73" s="556" t="s">
        <v>2</v>
      </c>
      <c r="B73" s="672" t="s">
        <v>35</v>
      </c>
      <c r="C73" s="569" t="s">
        <v>179</v>
      </c>
      <c r="D73" s="558" t="s">
        <v>41</v>
      </c>
      <c r="E73" s="559"/>
      <c r="F73" s="555" t="s">
        <v>61</v>
      </c>
      <c r="G73" s="555"/>
      <c r="H73" s="231" t="s">
        <v>1</v>
      </c>
      <c r="I73" s="232" t="s">
        <v>45</v>
      </c>
      <c r="J73" s="206" t="s">
        <v>67</v>
      </c>
      <c r="K73" s="207" t="s">
        <v>156</v>
      </c>
      <c r="L73" s="154" t="s">
        <v>48</v>
      </c>
      <c r="M73" s="156" t="s">
        <v>42</v>
      </c>
      <c r="N73" s="233" t="s">
        <v>50</v>
      </c>
      <c r="O73" s="5"/>
      <c r="P73" s="129"/>
      <c r="Q73" s="183"/>
      <c r="R73" s="183"/>
      <c r="S73" s="183"/>
      <c r="T73" s="183"/>
      <c r="U73" s="183"/>
    </row>
    <row r="74" spans="1:31" s="184" customFormat="1" ht="15" customHeight="1" thickBot="1" x14ac:dyDescent="0.3">
      <c r="A74" s="557"/>
      <c r="B74" s="673"/>
      <c r="C74" s="570"/>
      <c r="D74" s="560" t="s">
        <v>140</v>
      </c>
      <c r="E74" s="561"/>
      <c r="F74" s="554" t="s">
        <v>145</v>
      </c>
      <c r="G74" s="554"/>
      <c r="H74" s="234" t="s">
        <v>143</v>
      </c>
      <c r="I74" s="235" t="s">
        <v>143</v>
      </c>
      <c r="J74" s="211" t="s">
        <v>147</v>
      </c>
      <c r="K74" s="211" t="s">
        <v>147</v>
      </c>
      <c r="L74" s="134" t="s">
        <v>147</v>
      </c>
      <c r="M74" s="158" t="s">
        <v>148</v>
      </c>
      <c r="N74" s="236" t="s">
        <v>170</v>
      </c>
      <c r="O74" s="5"/>
      <c r="P74" s="129"/>
      <c r="Q74" s="183"/>
      <c r="R74" s="183"/>
      <c r="S74" s="183"/>
      <c r="T74" s="183"/>
      <c r="U74" s="183"/>
    </row>
    <row r="75" spans="1:31" ht="15" customHeight="1" x14ac:dyDescent="0.25">
      <c r="A75" s="139" t="s">
        <v>201</v>
      </c>
      <c r="B75" s="373">
        <v>117</v>
      </c>
      <c r="C75" s="238">
        <v>42726</v>
      </c>
      <c r="D75" s="562">
        <f>C75+3</f>
        <v>42729</v>
      </c>
      <c r="E75" s="563"/>
      <c r="F75" s="588">
        <f>C75+8</f>
        <v>42734</v>
      </c>
      <c r="G75" s="588"/>
      <c r="H75" s="239">
        <f>C75+10</f>
        <v>42736</v>
      </c>
      <c r="I75" s="240">
        <f>C75+10</f>
        <v>42736</v>
      </c>
      <c r="J75" s="214">
        <f>C75+12</f>
        <v>42738</v>
      </c>
      <c r="K75" s="214">
        <f>C75+12</f>
        <v>42738</v>
      </c>
      <c r="L75" s="212">
        <f>C75+12</f>
        <v>42738</v>
      </c>
      <c r="M75" s="193">
        <f>C75+14</f>
        <v>42740</v>
      </c>
      <c r="N75" s="241">
        <f>C75+15</f>
        <v>42741</v>
      </c>
      <c r="O75" s="120"/>
      <c r="P75" s="120"/>
    </row>
    <row r="76" spans="1:31" s="246" customFormat="1" ht="15" customHeight="1" x14ac:dyDescent="0.3">
      <c r="A76" s="139" t="s">
        <v>220</v>
      </c>
      <c r="B76" s="373" t="s">
        <v>287</v>
      </c>
      <c r="C76" s="217">
        <f>C75+7</f>
        <v>42733</v>
      </c>
      <c r="D76" s="550">
        <f>C76+3</f>
        <v>42736</v>
      </c>
      <c r="E76" s="533"/>
      <c r="F76" s="589">
        <f>C76+8</f>
        <v>42741</v>
      </c>
      <c r="G76" s="589"/>
      <c r="H76" s="242">
        <f>C76+10</f>
        <v>42743</v>
      </c>
      <c r="I76" s="243">
        <f>C76+10</f>
        <v>42743</v>
      </c>
      <c r="J76" s="142">
        <f>C76+12</f>
        <v>42745</v>
      </c>
      <c r="K76" s="142">
        <f>C76+12</f>
        <v>42745</v>
      </c>
      <c r="L76" s="141">
        <f>C76+12</f>
        <v>42745</v>
      </c>
      <c r="M76" s="143">
        <f>C76+14</f>
        <v>42747</v>
      </c>
      <c r="N76" s="244">
        <f>C76+15</f>
        <v>42748</v>
      </c>
      <c r="O76" s="245"/>
      <c r="P76" s="245"/>
    </row>
    <row r="77" spans="1:31" s="184" customFormat="1" ht="15" customHeight="1" thickBot="1" x14ac:dyDescent="0.35">
      <c r="A77" s="153" t="s">
        <v>265</v>
      </c>
      <c r="B77" s="374">
        <v>121</v>
      </c>
      <c r="C77" s="223">
        <f>C76+7</f>
        <v>42740</v>
      </c>
      <c r="D77" s="564">
        <f>C77+3</f>
        <v>42743</v>
      </c>
      <c r="E77" s="535"/>
      <c r="F77" s="536">
        <f>C77+8</f>
        <v>42748</v>
      </c>
      <c r="G77" s="536"/>
      <c r="H77" s="247">
        <f>C77+10</f>
        <v>42750</v>
      </c>
      <c r="I77" s="248">
        <f>C77+10</f>
        <v>42750</v>
      </c>
      <c r="J77" s="226">
        <f>C77+12</f>
        <v>42752</v>
      </c>
      <c r="K77" s="226">
        <f>C77+12</f>
        <v>42752</v>
      </c>
      <c r="L77" s="224">
        <f>C77+12</f>
        <v>42752</v>
      </c>
      <c r="M77" s="196">
        <f>C77+14</f>
        <v>42754</v>
      </c>
      <c r="N77" s="249">
        <f>C77+15</f>
        <v>42755</v>
      </c>
      <c r="O77" s="182"/>
      <c r="P77" s="182"/>
      <c r="Q77" s="183"/>
      <c r="R77" s="183"/>
      <c r="S77" s="183"/>
      <c r="T77" s="183"/>
      <c r="U77" s="183"/>
    </row>
    <row r="78" spans="1:31" s="184" customFormat="1" ht="15" customHeight="1" x14ac:dyDescent="0.3">
      <c r="A78" s="169"/>
      <c r="B78" s="250"/>
      <c r="C78" s="228"/>
      <c r="D78" s="172"/>
      <c r="E78" s="172"/>
      <c r="F78" s="172"/>
      <c r="G78" s="172"/>
      <c r="H78" s="172"/>
      <c r="I78" s="172"/>
      <c r="J78" s="172"/>
      <c r="K78" s="200"/>
      <c r="L78" s="200"/>
      <c r="M78" s="200"/>
      <c r="N78" s="181"/>
      <c r="O78" s="182"/>
      <c r="P78" s="182"/>
      <c r="Q78" s="183"/>
      <c r="R78" s="183"/>
      <c r="S78" s="183"/>
      <c r="T78" s="183"/>
      <c r="U78" s="183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</row>
    <row r="79" spans="1:31" s="222" customFormat="1" ht="15" customHeight="1" thickBot="1" x14ac:dyDescent="0.35">
      <c r="A79" s="676" t="s">
        <v>258</v>
      </c>
      <c r="B79" s="676"/>
      <c r="C79" s="676"/>
      <c r="D79" s="676"/>
      <c r="E79" s="676"/>
      <c r="F79" s="676"/>
      <c r="G79" s="676"/>
      <c r="H79" s="540" t="s">
        <v>259</v>
      </c>
      <c r="I79" s="540"/>
      <c r="J79" s="541"/>
      <c r="K79" s="541"/>
      <c r="L79" s="541"/>
      <c r="M79" s="541"/>
      <c r="N79" s="541"/>
      <c r="O79" s="219"/>
      <c r="P79" s="220"/>
      <c r="Q79" s="221"/>
      <c r="R79" s="221"/>
      <c r="S79" s="221"/>
      <c r="T79" s="221"/>
      <c r="U79" s="221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</row>
    <row r="80" spans="1:31" s="222" customFormat="1" ht="15" customHeight="1" x14ac:dyDescent="0.3">
      <c r="A80" s="556" t="s">
        <v>2</v>
      </c>
      <c r="B80" s="672" t="s">
        <v>35</v>
      </c>
      <c r="C80" s="569" t="s">
        <v>179</v>
      </c>
      <c r="D80" s="681" t="s">
        <v>46</v>
      </c>
      <c r="E80" s="682"/>
      <c r="F80" s="130" t="s">
        <v>49</v>
      </c>
      <c r="G80" s="131" t="s">
        <v>47</v>
      </c>
      <c r="H80" s="582" t="s">
        <v>2</v>
      </c>
      <c r="I80" s="583"/>
      <c r="J80" s="580" t="s">
        <v>35</v>
      </c>
      <c r="K80" s="578" t="s">
        <v>179</v>
      </c>
      <c r="L80" s="251" t="s">
        <v>46</v>
      </c>
      <c r="M80" s="252" t="s">
        <v>0</v>
      </c>
      <c r="N80" s="253" t="s">
        <v>47</v>
      </c>
      <c r="O80" s="219"/>
      <c r="P80" s="220"/>
      <c r="Q80" s="221"/>
      <c r="R80" s="221"/>
      <c r="S80" s="221"/>
      <c r="T80" s="221"/>
      <c r="U80" s="221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</row>
    <row r="81" spans="1:111" s="222" customFormat="1" ht="15" customHeight="1" thickBot="1" x14ac:dyDescent="0.35">
      <c r="A81" s="557"/>
      <c r="B81" s="673"/>
      <c r="C81" s="570"/>
      <c r="D81" s="674" t="s">
        <v>149</v>
      </c>
      <c r="E81" s="675"/>
      <c r="F81" s="132" t="s">
        <v>150</v>
      </c>
      <c r="G81" s="133" t="s">
        <v>140</v>
      </c>
      <c r="H81" s="584"/>
      <c r="I81" s="585"/>
      <c r="J81" s="581"/>
      <c r="K81" s="579"/>
      <c r="L81" s="135" t="s">
        <v>149</v>
      </c>
      <c r="M81" s="135" t="s">
        <v>149</v>
      </c>
      <c r="N81" s="136" t="s">
        <v>140</v>
      </c>
      <c r="O81" s="219"/>
      <c r="P81" s="220"/>
      <c r="Q81" s="221"/>
      <c r="R81" s="221"/>
      <c r="S81" s="221"/>
      <c r="T81" s="221"/>
      <c r="U81" s="221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</row>
    <row r="82" spans="1:111" s="257" customFormat="1" ht="15" customHeight="1" x14ac:dyDescent="0.3">
      <c r="A82" s="137" t="s">
        <v>269</v>
      </c>
      <c r="B82" s="308">
        <v>16011</v>
      </c>
      <c r="C82" s="317">
        <v>42730</v>
      </c>
      <c r="D82" s="566">
        <f>C82+2</f>
        <v>42732</v>
      </c>
      <c r="E82" s="567"/>
      <c r="F82" s="212">
        <f>C82+5</f>
        <v>42735</v>
      </c>
      <c r="G82" s="214">
        <f>C82+3</f>
        <v>42733</v>
      </c>
      <c r="H82" s="683" t="s">
        <v>280</v>
      </c>
      <c r="I82" s="684"/>
      <c r="J82" s="326">
        <v>1602</v>
      </c>
      <c r="K82" s="138">
        <v>42728</v>
      </c>
      <c r="L82" s="254">
        <f>K82+2</f>
        <v>42730</v>
      </c>
      <c r="M82" s="254">
        <f>K82+2</f>
        <v>42730</v>
      </c>
      <c r="N82" s="255">
        <f>K82+3</f>
        <v>42731</v>
      </c>
      <c r="O82" s="256"/>
      <c r="P82" s="256"/>
    </row>
    <row r="83" spans="1:111" s="260" customFormat="1" ht="15" customHeight="1" x14ac:dyDescent="0.3">
      <c r="A83" s="162" t="s">
        <v>122</v>
      </c>
      <c r="B83" s="297">
        <v>1613</v>
      </c>
      <c r="C83" s="217">
        <f>C82+7</f>
        <v>42737</v>
      </c>
      <c r="D83" s="550">
        <f>C83+2</f>
        <v>42739</v>
      </c>
      <c r="E83" s="551"/>
      <c r="F83" s="141">
        <f>C83+5</f>
        <v>42742</v>
      </c>
      <c r="G83" s="142">
        <f>C83+3</f>
        <v>42740</v>
      </c>
      <c r="H83" s="502" t="s">
        <v>229</v>
      </c>
      <c r="I83" s="503"/>
      <c r="J83" s="259">
        <v>102</v>
      </c>
      <c r="K83" s="144">
        <f>K82+7</f>
        <v>42735</v>
      </c>
      <c r="L83" s="145">
        <f>K83+2</f>
        <v>42737</v>
      </c>
      <c r="M83" s="145">
        <f>K83+2</f>
        <v>42737</v>
      </c>
      <c r="N83" s="146">
        <f>K83+3</f>
        <v>42738</v>
      </c>
      <c r="O83" s="182"/>
      <c r="P83" s="182"/>
      <c r="Q83" s="183"/>
      <c r="R83" s="183"/>
      <c r="S83" s="183"/>
      <c r="T83" s="183"/>
      <c r="U83" s="183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  <c r="BH83" s="182"/>
      <c r="BI83" s="182"/>
      <c r="BJ83" s="182"/>
      <c r="BK83" s="182"/>
      <c r="BL83" s="182"/>
      <c r="BM83" s="182"/>
      <c r="BN83" s="182"/>
      <c r="BO83" s="182"/>
      <c r="BP83" s="182"/>
      <c r="BQ83" s="182"/>
      <c r="BR83" s="182"/>
      <c r="BS83" s="182"/>
      <c r="BT83" s="182"/>
      <c r="BU83" s="182"/>
      <c r="BV83" s="182"/>
      <c r="BW83" s="182"/>
      <c r="BX83" s="182"/>
      <c r="BY83" s="182"/>
      <c r="BZ83" s="182"/>
      <c r="CA83" s="182"/>
      <c r="CB83" s="182"/>
      <c r="CC83" s="182"/>
      <c r="CD83" s="182"/>
      <c r="CE83" s="182"/>
      <c r="CF83" s="182"/>
      <c r="CG83" s="182"/>
      <c r="CH83" s="182"/>
      <c r="CI83" s="182"/>
      <c r="CJ83" s="182"/>
      <c r="CK83" s="182"/>
      <c r="CL83" s="182"/>
      <c r="CM83" s="182"/>
      <c r="CN83" s="182"/>
      <c r="CO83" s="182"/>
      <c r="CP83" s="182"/>
      <c r="CQ83" s="182"/>
      <c r="CR83" s="182"/>
      <c r="CS83" s="182"/>
      <c r="CT83" s="182"/>
      <c r="CU83" s="182"/>
      <c r="CV83" s="182"/>
      <c r="CW83" s="182"/>
      <c r="CX83" s="182"/>
      <c r="CY83" s="182"/>
      <c r="CZ83" s="182"/>
      <c r="DA83" s="182"/>
      <c r="DB83" s="182"/>
      <c r="DC83" s="182"/>
      <c r="DD83" s="182"/>
      <c r="DE83" s="182"/>
      <c r="DF83" s="182"/>
      <c r="DG83" s="182"/>
    </row>
    <row r="84" spans="1:111" s="266" customFormat="1" ht="15" customHeight="1" thickBot="1" x14ac:dyDescent="0.35">
      <c r="A84" s="153" t="s">
        <v>273</v>
      </c>
      <c r="B84" s="375">
        <v>1603</v>
      </c>
      <c r="C84" s="223">
        <f>C83+7</f>
        <v>42744</v>
      </c>
      <c r="D84" s="537">
        <f>C84+2</f>
        <v>42746</v>
      </c>
      <c r="E84" s="667"/>
      <c r="F84" s="261">
        <f>C84+5</f>
        <v>42749</v>
      </c>
      <c r="G84" s="226">
        <f>C84+3</f>
        <v>42747</v>
      </c>
      <c r="H84" s="530" t="s">
        <v>264</v>
      </c>
      <c r="I84" s="531"/>
      <c r="J84" s="262">
        <v>5</v>
      </c>
      <c r="K84" s="263">
        <f>K83+7</f>
        <v>42742</v>
      </c>
      <c r="L84" s="264">
        <f>K84+2</f>
        <v>42744</v>
      </c>
      <c r="M84" s="264">
        <f>K84+2</f>
        <v>42744</v>
      </c>
      <c r="N84" s="265">
        <f>K84+3</f>
        <v>42745</v>
      </c>
      <c r="O84" s="182"/>
      <c r="P84" s="182"/>
      <c r="Q84" s="183"/>
      <c r="R84" s="183"/>
      <c r="S84" s="183"/>
      <c r="T84" s="183"/>
      <c r="U84" s="183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  <c r="AT84" s="182"/>
      <c r="AU84" s="182"/>
      <c r="AV84" s="182"/>
      <c r="AW84" s="182"/>
      <c r="AX84" s="182"/>
      <c r="AY84" s="182"/>
      <c r="AZ84" s="182"/>
      <c r="BA84" s="182"/>
      <c r="BB84" s="182"/>
      <c r="BC84" s="182"/>
      <c r="BD84" s="182"/>
      <c r="BE84" s="182"/>
      <c r="BF84" s="182"/>
      <c r="BG84" s="182"/>
      <c r="BH84" s="182"/>
      <c r="BI84" s="182"/>
      <c r="BJ84" s="182"/>
      <c r="BK84" s="182"/>
      <c r="BL84" s="182"/>
      <c r="BM84" s="182"/>
      <c r="BN84" s="182"/>
      <c r="BO84" s="182"/>
      <c r="BP84" s="182"/>
      <c r="BQ84" s="182"/>
      <c r="BR84" s="182"/>
      <c r="BS84" s="182"/>
      <c r="BT84" s="182"/>
      <c r="BU84" s="182"/>
      <c r="BV84" s="182"/>
      <c r="BW84" s="182"/>
      <c r="BX84" s="182"/>
      <c r="BY84" s="182"/>
      <c r="BZ84" s="182"/>
      <c r="CA84" s="182"/>
      <c r="CB84" s="182"/>
      <c r="CC84" s="182"/>
      <c r="CD84" s="182"/>
      <c r="CE84" s="182"/>
      <c r="CF84" s="182"/>
      <c r="CG84" s="182"/>
      <c r="CH84" s="182"/>
      <c r="CI84" s="182"/>
      <c r="CJ84" s="182"/>
      <c r="CK84" s="182"/>
      <c r="CL84" s="182"/>
      <c r="CM84" s="182"/>
      <c r="CN84" s="182"/>
      <c r="CO84" s="182"/>
      <c r="CP84" s="182"/>
      <c r="CQ84" s="182"/>
      <c r="CR84" s="182"/>
      <c r="CS84" s="182"/>
      <c r="CT84" s="182"/>
      <c r="CU84" s="182"/>
      <c r="CV84" s="182"/>
      <c r="CW84" s="182"/>
      <c r="CX84" s="182"/>
      <c r="CY84" s="182"/>
      <c r="CZ84" s="182"/>
      <c r="DA84" s="182"/>
      <c r="DB84" s="182"/>
      <c r="DC84" s="182"/>
      <c r="DD84" s="182"/>
      <c r="DE84" s="182"/>
      <c r="DF84" s="182"/>
      <c r="DG84" s="182"/>
    </row>
    <row r="85" spans="1:111" s="268" customFormat="1" ht="15" customHeight="1" x14ac:dyDescent="0.3">
      <c r="A85" s="169"/>
      <c r="B85" s="267"/>
      <c r="C85" s="228"/>
      <c r="D85" s="172"/>
      <c r="E85" s="172"/>
      <c r="F85" s="171"/>
      <c r="G85" s="171"/>
      <c r="H85" s="172"/>
      <c r="I85" s="200"/>
      <c r="J85" s="200"/>
      <c r="K85" s="200"/>
      <c r="L85" s="200"/>
      <c r="M85" s="200"/>
      <c r="N85" s="201"/>
      <c r="O85" s="181"/>
      <c r="P85" s="181"/>
      <c r="Q85" s="172"/>
      <c r="R85" s="172"/>
      <c r="S85" s="172"/>
      <c r="T85" s="172"/>
      <c r="U85" s="172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1"/>
      <c r="AY85" s="181"/>
      <c r="AZ85" s="181"/>
      <c r="BA85" s="181"/>
      <c r="BB85" s="181"/>
      <c r="BC85" s="181"/>
      <c r="BD85" s="181"/>
      <c r="BE85" s="181"/>
      <c r="BF85" s="181"/>
      <c r="BG85" s="181"/>
      <c r="BH85" s="181"/>
      <c r="BI85" s="181"/>
      <c r="BJ85" s="181"/>
      <c r="BK85" s="181"/>
      <c r="BL85" s="181"/>
      <c r="BM85" s="181"/>
      <c r="BN85" s="181"/>
      <c r="BO85" s="181"/>
      <c r="BP85" s="181"/>
      <c r="BQ85" s="181"/>
      <c r="BR85" s="181"/>
      <c r="BS85" s="181"/>
      <c r="BT85" s="181"/>
      <c r="BU85" s="181"/>
      <c r="BV85" s="181"/>
      <c r="BW85" s="181"/>
      <c r="BX85" s="181"/>
      <c r="BY85" s="181"/>
      <c r="BZ85" s="181"/>
      <c r="CA85" s="181"/>
      <c r="CB85" s="181"/>
      <c r="CC85" s="181"/>
      <c r="CD85" s="181"/>
      <c r="CE85" s="181"/>
      <c r="CF85" s="181"/>
      <c r="CG85" s="181"/>
      <c r="CH85" s="181"/>
      <c r="CI85" s="181"/>
      <c r="CJ85" s="181"/>
      <c r="CK85" s="181"/>
      <c r="CL85" s="181"/>
      <c r="CM85" s="181"/>
      <c r="CN85" s="181"/>
      <c r="CO85" s="181"/>
      <c r="CP85" s="181"/>
      <c r="CQ85" s="181"/>
      <c r="CR85" s="181"/>
      <c r="CS85" s="181"/>
      <c r="CT85" s="181"/>
      <c r="CU85" s="181"/>
      <c r="CV85" s="181"/>
      <c r="CW85" s="181"/>
      <c r="CX85" s="181"/>
      <c r="CY85" s="181"/>
      <c r="CZ85" s="181"/>
      <c r="DA85" s="181"/>
      <c r="DB85" s="181"/>
      <c r="DC85" s="181"/>
      <c r="DD85" s="181"/>
      <c r="DE85" s="181"/>
      <c r="DF85" s="181"/>
      <c r="DG85" s="181"/>
    </row>
    <row r="86" spans="1:111" ht="15" customHeight="1" thickBot="1" x14ac:dyDescent="0.3">
      <c r="A86" s="499" t="s">
        <v>260</v>
      </c>
      <c r="B86" s="499"/>
      <c r="C86" s="499"/>
      <c r="D86" s="499"/>
      <c r="E86" s="499"/>
      <c r="F86" s="499"/>
      <c r="G86" s="499"/>
      <c r="H86" s="540" t="s">
        <v>261</v>
      </c>
      <c r="I86" s="540"/>
      <c r="J86" s="541"/>
      <c r="K86" s="541"/>
      <c r="L86" s="541"/>
      <c r="M86" s="541"/>
      <c r="N86" s="541"/>
      <c r="O86" s="129"/>
      <c r="P86" s="129"/>
      <c r="Q86" s="129"/>
      <c r="R86" s="129"/>
      <c r="S86" s="129"/>
      <c r="T86" s="129"/>
      <c r="U86" s="129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</row>
    <row r="87" spans="1:111" ht="15" customHeight="1" x14ac:dyDescent="0.25">
      <c r="A87" s="556" t="s">
        <v>2</v>
      </c>
      <c r="B87" s="672" t="s">
        <v>35</v>
      </c>
      <c r="C87" s="569" t="s">
        <v>180</v>
      </c>
      <c r="D87" s="681" t="s">
        <v>46</v>
      </c>
      <c r="E87" s="682"/>
      <c r="F87" s="130" t="s">
        <v>0</v>
      </c>
      <c r="G87" s="131" t="s">
        <v>47</v>
      </c>
      <c r="H87" s="582" t="s">
        <v>2</v>
      </c>
      <c r="I87" s="583"/>
      <c r="J87" s="580" t="s">
        <v>35</v>
      </c>
      <c r="K87" s="578" t="s">
        <v>179</v>
      </c>
      <c r="L87" s="251" t="s">
        <v>46</v>
      </c>
      <c r="M87" s="252" t="s">
        <v>0</v>
      </c>
      <c r="N87" s="269" t="s">
        <v>47</v>
      </c>
      <c r="O87" s="1"/>
      <c r="P87" s="1"/>
      <c r="Q87" s="1"/>
      <c r="R87" s="1"/>
      <c r="S87" s="1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</row>
    <row r="88" spans="1:111" ht="15" customHeight="1" thickBot="1" x14ac:dyDescent="0.3">
      <c r="A88" s="557"/>
      <c r="B88" s="673"/>
      <c r="C88" s="570"/>
      <c r="D88" s="674" t="s">
        <v>149</v>
      </c>
      <c r="E88" s="675"/>
      <c r="F88" s="132" t="s">
        <v>149</v>
      </c>
      <c r="G88" s="133" t="s">
        <v>140</v>
      </c>
      <c r="H88" s="584"/>
      <c r="I88" s="585"/>
      <c r="J88" s="581"/>
      <c r="K88" s="579"/>
      <c r="L88" s="135" t="s">
        <v>149</v>
      </c>
      <c r="M88" s="135" t="s">
        <v>149</v>
      </c>
      <c r="N88" s="136" t="s">
        <v>140</v>
      </c>
      <c r="O88" s="1"/>
      <c r="P88" s="1"/>
      <c r="Q88" s="1"/>
      <c r="R88" s="1"/>
      <c r="S88" s="1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</row>
    <row r="89" spans="1:111" ht="15" customHeight="1" x14ac:dyDescent="0.25">
      <c r="A89" s="237" t="s">
        <v>224</v>
      </c>
      <c r="B89" s="307">
        <v>72</v>
      </c>
      <c r="C89" s="315">
        <v>42727</v>
      </c>
      <c r="D89" s="566">
        <f>C89+2</f>
        <v>42729</v>
      </c>
      <c r="E89" s="567"/>
      <c r="F89" s="212">
        <f>C89+2</f>
        <v>42729</v>
      </c>
      <c r="G89" s="214">
        <f>C89+3</f>
        <v>42730</v>
      </c>
      <c r="H89" s="683" t="s">
        <v>288</v>
      </c>
      <c r="I89" s="684"/>
      <c r="J89" s="326">
        <v>1616</v>
      </c>
      <c r="K89" s="138">
        <v>42726</v>
      </c>
      <c r="L89" s="254">
        <f>K89+2</f>
        <v>42728</v>
      </c>
      <c r="M89" s="254">
        <f>K89+2</f>
        <v>42728</v>
      </c>
      <c r="N89" s="270">
        <f>M89+1</f>
        <v>42729</v>
      </c>
      <c r="O89" s="1"/>
      <c r="P89" s="1"/>
      <c r="Q89" s="1"/>
      <c r="R89" s="1"/>
      <c r="S89" s="1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</row>
    <row r="90" spans="1:111" ht="15" customHeight="1" x14ac:dyDescent="0.25">
      <c r="A90" s="139" t="s">
        <v>279</v>
      </c>
      <c r="B90" s="258">
        <v>1617</v>
      </c>
      <c r="C90" s="140">
        <f>C89+7</f>
        <v>42734</v>
      </c>
      <c r="D90" s="550">
        <f>C90+2</f>
        <v>42736</v>
      </c>
      <c r="E90" s="551"/>
      <c r="F90" s="141">
        <f>C90+2</f>
        <v>42736</v>
      </c>
      <c r="G90" s="142">
        <f>C90+3</f>
        <v>42737</v>
      </c>
      <c r="H90" s="502" t="s">
        <v>197</v>
      </c>
      <c r="I90" s="503"/>
      <c r="J90" s="259">
        <v>82</v>
      </c>
      <c r="K90" s="144">
        <f>K89+7</f>
        <v>42733</v>
      </c>
      <c r="L90" s="145">
        <f>K90+2</f>
        <v>42735</v>
      </c>
      <c r="M90" s="145">
        <f>K90+2</f>
        <v>42735</v>
      </c>
      <c r="N90" s="271">
        <f>M90+1</f>
        <v>42736</v>
      </c>
      <c r="O90" s="1"/>
      <c r="P90" s="1"/>
      <c r="Q90" s="1"/>
      <c r="R90" s="1"/>
      <c r="S90" s="1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</row>
    <row r="91" spans="1:111" ht="15" customHeight="1" thickBot="1" x14ac:dyDescent="0.3">
      <c r="A91" s="153" t="s">
        <v>223</v>
      </c>
      <c r="B91" s="272">
        <v>1617</v>
      </c>
      <c r="C91" s="148">
        <f>C90+7</f>
        <v>42741</v>
      </c>
      <c r="D91" s="564">
        <f>C91+2</f>
        <v>42743</v>
      </c>
      <c r="E91" s="565"/>
      <c r="F91" s="149">
        <f>C91+2</f>
        <v>42743</v>
      </c>
      <c r="G91" s="150">
        <f>C91+3</f>
        <v>42744</v>
      </c>
      <c r="H91" s="530" t="s">
        <v>214</v>
      </c>
      <c r="I91" s="531"/>
      <c r="J91" s="273">
        <v>1617</v>
      </c>
      <c r="K91" s="151">
        <f>K90+7</f>
        <v>42740</v>
      </c>
      <c r="L91" s="152">
        <f>K91+2</f>
        <v>42742</v>
      </c>
      <c r="M91" s="152">
        <f>K91+2</f>
        <v>42742</v>
      </c>
      <c r="N91" s="274">
        <f>M91+1</f>
        <v>42743</v>
      </c>
      <c r="O91" s="1"/>
      <c r="P91" s="1"/>
      <c r="Q91" s="1"/>
      <c r="R91" s="1"/>
      <c r="S91" s="1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</row>
    <row r="92" spans="1:111" ht="15" customHeight="1" x14ac:dyDescent="0.25">
      <c r="A92" s="169"/>
      <c r="B92" s="178"/>
      <c r="C92" s="171"/>
      <c r="D92" s="275"/>
      <c r="E92" s="275"/>
      <c r="F92" s="275"/>
      <c r="G92" s="275"/>
      <c r="H92" s="169"/>
      <c r="I92" s="178"/>
      <c r="J92" s="276"/>
      <c r="K92" s="171"/>
      <c r="L92" s="172"/>
      <c r="M92" s="172"/>
      <c r="N92" s="172"/>
      <c r="O92" s="1"/>
      <c r="P92" s="1"/>
      <c r="Q92" s="1"/>
      <c r="R92" s="1"/>
      <c r="S92" s="1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</row>
    <row r="93" spans="1:111" ht="15" customHeight="1" thickBot="1" x14ac:dyDescent="0.3">
      <c r="A93" s="540" t="s">
        <v>278</v>
      </c>
      <c r="B93" s="540"/>
      <c r="C93" s="541"/>
      <c r="D93" s="541"/>
      <c r="E93" s="541"/>
      <c r="F93" s="541"/>
      <c r="G93" s="541"/>
      <c r="H93" s="499" t="s">
        <v>274</v>
      </c>
      <c r="I93" s="499"/>
      <c r="J93" s="499"/>
      <c r="K93" s="499"/>
      <c r="L93" s="499"/>
      <c r="M93" s="499"/>
      <c r="N93" s="499"/>
      <c r="O93" s="129"/>
      <c r="P93" s="129"/>
      <c r="Q93" s="129"/>
      <c r="R93" s="129"/>
      <c r="S93" s="129"/>
      <c r="T93" s="129"/>
      <c r="U93" s="129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</row>
    <row r="94" spans="1:111" ht="15" customHeight="1" x14ac:dyDescent="0.25">
      <c r="A94" s="544" t="s">
        <v>2</v>
      </c>
      <c r="B94" s="545"/>
      <c r="C94" s="542" t="s">
        <v>35</v>
      </c>
      <c r="D94" s="548" t="s">
        <v>179</v>
      </c>
      <c r="E94" s="399" t="s">
        <v>130</v>
      </c>
      <c r="F94" s="400" t="s">
        <v>1</v>
      </c>
      <c r="G94" s="401" t="s">
        <v>45</v>
      </c>
      <c r="H94" s="520" t="s">
        <v>2</v>
      </c>
      <c r="I94" s="521"/>
      <c r="J94" s="500" t="s">
        <v>35</v>
      </c>
      <c r="K94" s="518" t="s">
        <v>180</v>
      </c>
      <c r="L94" s="456" t="s">
        <v>46</v>
      </c>
      <c r="M94" s="510" t="s">
        <v>47</v>
      </c>
      <c r="N94" s="511"/>
      <c r="O94" s="1"/>
      <c r="P94" s="1"/>
      <c r="Q94" s="1"/>
      <c r="R94" s="1"/>
      <c r="S94" s="1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</row>
    <row r="95" spans="1:111" ht="15" customHeight="1" thickBot="1" x14ac:dyDescent="0.3">
      <c r="A95" s="546"/>
      <c r="B95" s="547"/>
      <c r="C95" s="543"/>
      <c r="D95" s="549"/>
      <c r="E95" s="402" t="s">
        <v>150</v>
      </c>
      <c r="F95" s="402" t="s">
        <v>142</v>
      </c>
      <c r="G95" s="390" t="s">
        <v>146</v>
      </c>
      <c r="H95" s="522"/>
      <c r="I95" s="523"/>
      <c r="J95" s="501"/>
      <c r="K95" s="519"/>
      <c r="L95" s="406" t="s">
        <v>140</v>
      </c>
      <c r="M95" s="512" t="s">
        <v>212</v>
      </c>
      <c r="N95" s="513"/>
      <c r="O95" s="1"/>
      <c r="P95" s="1"/>
      <c r="Q95" s="1"/>
      <c r="R95" s="1"/>
      <c r="S95" s="1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</row>
    <row r="96" spans="1:111" ht="15" customHeight="1" x14ac:dyDescent="0.25">
      <c r="A96" s="504" t="s">
        <v>289</v>
      </c>
      <c r="B96" s="505"/>
      <c r="C96" s="387">
        <v>1612</v>
      </c>
      <c r="D96" s="315">
        <v>42731</v>
      </c>
      <c r="E96" s="388">
        <f>D96+5</f>
        <v>42736</v>
      </c>
      <c r="F96" s="388">
        <f>D96+7</f>
        <v>42738</v>
      </c>
      <c r="G96" s="396">
        <f>F96+9</f>
        <v>42747</v>
      </c>
      <c r="H96" s="524" t="s">
        <v>270</v>
      </c>
      <c r="I96" s="525"/>
      <c r="J96" s="458">
        <v>34</v>
      </c>
      <c r="K96" s="393">
        <v>42725</v>
      </c>
      <c r="L96" s="405">
        <f>K96+2</f>
        <v>42727</v>
      </c>
      <c r="M96" s="510">
        <f>K96+3</f>
        <v>42728</v>
      </c>
      <c r="N96" s="511"/>
      <c r="O96" s="1"/>
      <c r="P96" s="1"/>
      <c r="Q96" s="1"/>
      <c r="R96" s="1"/>
      <c r="S96" s="1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</row>
    <row r="97" spans="1:29" ht="15" customHeight="1" x14ac:dyDescent="0.25">
      <c r="A97" s="506" t="s">
        <v>275</v>
      </c>
      <c r="B97" s="507"/>
      <c r="C97" s="403">
        <v>9</v>
      </c>
      <c r="D97" s="140">
        <f>D96+7</f>
        <v>42738</v>
      </c>
      <c r="E97" s="389">
        <f t="shared" ref="E97:E98" si="21">D97+5</f>
        <v>42743</v>
      </c>
      <c r="F97" s="389">
        <f t="shared" ref="F97:F98" si="22">D97+7</f>
        <v>42745</v>
      </c>
      <c r="G97" s="397">
        <f t="shared" ref="G97:G98" si="23">F97+9</f>
        <v>42754</v>
      </c>
      <c r="H97" s="526" t="s">
        <v>290</v>
      </c>
      <c r="I97" s="527"/>
      <c r="J97" s="392">
        <v>7</v>
      </c>
      <c r="K97" s="394">
        <f>K96+7</f>
        <v>42732</v>
      </c>
      <c r="L97" s="407">
        <f t="shared" ref="L97:L98" si="24">K97+2</f>
        <v>42734</v>
      </c>
      <c r="M97" s="514">
        <f t="shared" ref="M97:M98" si="25">K97+3</f>
        <v>42735</v>
      </c>
      <c r="N97" s="515"/>
      <c r="O97" s="1"/>
      <c r="P97" s="1"/>
      <c r="Q97" s="1"/>
      <c r="R97" s="1"/>
      <c r="S97" s="1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</row>
    <row r="98" spans="1:29" ht="15" customHeight="1" thickBot="1" x14ac:dyDescent="0.3">
      <c r="A98" s="508" t="s">
        <v>276</v>
      </c>
      <c r="B98" s="509"/>
      <c r="C98" s="404">
        <v>1604</v>
      </c>
      <c r="D98" s="148">
        <f>D97+7</f>
        <v>42745</v>
      </c>
      <c r="E98" s="149">
        <f t="shared" si="21"/>
        <v>42750</v>
      </c>
      <c r="F98" s="149">
        <f t="shared" si="22"/>
        <v>42752</v>
      </c>
      <c r="G98" s="398">
        <f t="shared" si="23"/>
        <v>42761</v>
      </c>
      <c r="H98" s="528" t="s">
        <v>284</v>
      </c>
      <c r="I98" s="529"/>
      <c r="J98" s="457">
        <v>77</v>
      </c>
      <c r="K98" s="395">
        <f>K97+7</f>
        <v>42739</v>
      </c>
      <c r="L98" s="408">
        <f t="shared" si="24"/>
        <v>42741</v>
      </c>
      <c r="M98" s="516">
        <f t="shared" si="25"/>
        <v>42742</v>
      </c>
      <c r="N98" s="517"/>
      <c r="O98" s="1"/>
      <c r="P98" s="1"/>
      <c r="Q98" s="1"/>
      <c r="R98" s="1"/>
      <c r="S98" s="1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</row>
    <row r="99" spans="1:29" ht="15" customHeight="1" x14ac:dyDescent="0.25">
      <c r="H99" s="284"/>
      <c r="I99" s="284"/>
      <c r="J99" s="285"/>
      <c r="K99" s="285"/>
      <c r="L99" s="285"/>
      <c r="M99" s="285"/>
      <c r="N99" s="285"/>
    </row>
    <row r="100" spans="1:29" ht="15" customHeight="1" x14ac:dyDescent="0.25">
      <c r="A100" s="169"/>
      <c r="B100" s="170"/>
      <c r="C100" s="171"/>
      <c r="D100" s="172"/>
      <c r="E100" s="172"/>
      <c r="F100" s="172"/>
      <c r="G100" s="172"/>
      <c r="H100" s="172"/>
      <c r="I100" s="172"/>
      <c r="J100" s="173"/>
      <c r="K100" s="173"/>
      <c r="L100" s="174"/>
      <c r="M100" s="171"/>
      <c r="N100" s="171"/>
      <c r="O100" s="1"/>
      <c r="P100" s="1"/>
      <c r="Q100" s="1"/>
      <c r="R100" s="1"/>
      <c r="S100" s="1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</row>
    <row r="101" spans="1:29" ht="15" customHeight="1" x14ac:dyDescent="0.25">
      <c r="A101" s="277"/>
      <c r="B101" s="278"/>
      <c r="C101" s="279"/>
      <c r="D101" s="280"/>
      <c r="E101" s="281"/>
      <c r="F101" s="281"/>
      <c r="G101" s="280"/>
      <c r="H101" s="288"/>
      <c r="I101" s="288"/>
      <c r="J101" s="288"/>
      <c r="K101" s="288"/>
      <c r="L101" s="288"/>
      <c r="M101" s="288"/>
    </row>
    <row r="102" spans="1:29" ht="15" customHeight="1" x14ac:dyDescent="0.25">
      <c r="A102" s="169" t="s">
        <v>154</v>
      </c>
      <c r="B102" s="282"/>
      <c r="C102" s="283"/>
      <c r="D102" s="283"/>
      <c r="E102" s="283"/>
      <c r="F102" s="284"/>
      <c r="G102" s="284"/>
      <c r="H102" s="291"/>
      <c r="I102" s="288"/>
      <c r="J102" s="288"/>
      <c r="K102" s="288"/>
      <c r="L102" s="288"/>
      <c r="M102" s="288"/>
    </row>
    <row r="103" spans="1:29" ht="15" customHeight="1" x14ac:dyDescent="0.25">
      <c r="A103" s="169" t="s">
        <v>134</v>
      </c>
      <c r="B103" s="282"/>
      <c r="C103" s="283"/>
      <c r="D103" s="283"/>
      <c r="E103" s="283"/>
      <c r="F103" s="284"/>
      <c r="G103" s="284"/>
      <c r="H103" s="291"/>
      <c r="I103" s="288"/>
      <c r="J103" s="288"/>
      <c r="K103" s="288"/>
      <c r="L103" s="288"/>
      <c r="M103" s="288"/>
    </row>
    <row r="104" spans="1:29" ht="15" customHeight="1" x14ac:dyDescent="0.25">
      <c r="A104" s="169" t="s">
        <v>138</v>
      </c>
      <c r="B104" s="282"/>
      <c r="C104" s="283"/>
      <c r="D104" s="283"/>
      <c r="E104" s="283"/>
      <c r="F104" s="284"/>
      <c r="G104" s="284"/>
      <c r="H104" s="292"/>
      <c r="I104" s="292"/>
      <c r="J104" s="292"/>
      <c r="K104" s="292"/>
      <c r="L104" s="292"/>
      <c r="M104" s="292"/>
    </row>
    <row r="105" spans="1:29" ht="15" customHeight="1" x14ac:dyDescent="0.3">
      <c r="A105" s="169" t="s">
        <v>139</v>
      </c>
      <c r="B105" s="282"/>
      <c r="C105" s="283"/>
      <c r="D105" s="283"/>
      <c r="E105" s="283"/>
      <c r="F105" s="284"/>
      <c r="G105" s="284"/>
      <c r="H105" s="84"/>
      <c r="I105" s="292"/>
      <c r="J105" s="75"/>
      <c r="K105" s="292"/>
    </row>
    <row r="106" spans="1:29" ht="15" customHeight="1" x14ac:dyDescent="0.25">
      <c r="A106" s="169"/>
      <c r="B106" s="282"/>
      <c r="C106" s="283"/>
      <c r="D106" s="283"/>
      <c r="E106" s="283"/>
      <c r="F106" s="284"/>
      <c r="G106" s="284"/>
      <c r="H106" s="84"/>
      <c r="I106" s="292"/>
      <c r="J106" s="292"/>
      <c r="K106" s="292"/>
    </row>
    <row r="107" spans="1:29" ht="15" customHeight="1" x14ac:dyDescent="0.25">
      <c r="A107" s="286"/>
      <c r="B107" s="287"/>
      <c r="C107" s="5"/>
      <c r="D107" s="5"/>
      <c r="E107" s="5"/>
      <c r="F107" s="5"/>
      <c r="G107" s="5"/>
      <c r="H107" s="292"/>
      <c r="I107" s="292"/>
      <c r="J107" s="292"/>
      <c r="K107" s="292"/>
    </row>
    <row r="108" spans="1:29" ht="15" customHeight="1" x14ac:dyDescent="0.25">
      <c r="A108" s="289"/>
      <c r="B108" s="290"/>
      <c r="C108" s="188"/>
      <c r="D108" s="188"/>
      <c r="E108" s="188"/>
      <c r="F108" s="188"/>
      <c r="G108" s="188"/>
      <c r="H108" s="292"/>
      <c r="I108" s="292"/>
      <c r="J108" s="292"/>
      <c r="K108" s="292"/>
    </row>
    <row r="109" spans="1:29" ht="15" customHeight="1" x14ac:dyDescent="0.25">
      <c r="A109" s="289"/>
      <c r="B109" s="290"/>
      <c r="C109" s="188"/>
      <c r="D109" s="188"/>
      <c r="E109" s="188"/>
      <c r="F109" s="188"/>
      <c r="G109" s="188"/>
      <c r="H109" s="84"/>
      <c r="I109" s="292"/>
      <c r="J109" s="292"/>
      <c r="K109" s="292"/>
    </row>
    <row r="110" spans="1:29" ht="15" customHeight="1" x14ac:dyDescent="0.3">
      <c r="A110" s="75" t="s">
        <v>34</v>
      </c>
      <c r="B110" s="292"/>
      <c r="C110" s="292"/>
      <c r="D110" s="292"/>
      <c r="E110" s="293"/>
      <c r="F110" s="292"/>
      <c r="G110" s="292"/>
    </row>
    <row r="111" spans="1:29" ht="15" customHeight="1" x14ac:dyDescent="0.3">
      <c r="A111" s="75" t="s">
        <v>54</v>
      </c>
      <c r="B111" s="292"/>
      <c r="C111" s="292"/>
      <c r="D111" s="292"/>
      <c r="E111" s="293"/>
      <c r="F111" s="75"/>
      <c r="G111" s="75" t="s">
        <v>66</v>
      </c>
      <c r="L111" s="75" t="s">
        <v>128</v>
      </c>
      <c r="M111" s="292"/>
    </row>
    <row r="112" spans="1:29" ht="15" customHeight="1" x14ac:dyDescent="0.3">
      <c r="A112" s="292" t="s">
        <v>59</v>
      </c>
      <c r="B112" s="292"/>
      <c r="C112" s="292"/>
      <c r="D112" s="75"/>
      <c r="E112" s="293"/>
      <c r="F112" s="294"/>
      <c r="G112" s="294" t="s">
        <v>63</v>
      </c>
      <c r="L112" s="292" t="s">
        <v>124</v>
      </c>
      <c r="M112" s="292"/>
    </row>
    <row r="113" spans="1:14" ht="15" customHeight="1" x14ac:dyDescent="0.25">
      <c r="A113" s="292" t="s">
        <v>56</v>
      </c>
      <c r="B113" s="292"/>
      <c r="C113" s="292"/>
      <c r="D113" s="292"/>
      <c r="E113" s="293"/>
      <c r="F113" s="294"/>
      <c r="G113" s="294" t="s">
        <v>137</v>
      </c>
      <c r="L113" s="292" t="s">
        <v>136</v>
      </c>
      <c r="M113" s="292"/>
    </row>
    <row r="114" spans="1:14" ht="15" customHeight="1" x14ac:dyDescent="0.3">
      <c r="A114" s="292" t="s">
        <v>152</v>
      </c>
      <c r="B114" s="75"/>
      <c r="C114" s="75"/>
      <c r="D114" s="292"/>
      <c r="E114" s="293"/>
      <c r="F114" s="294"/>
      <c r="G114" s="294" t="s">
        <v>64</v>
      </c>
      <c r="L114" s="292" t="s">
        <v>123</v>
      </c>
      <c r="M114" s="292"/>
    </row>
    <row r="115" spans="1:14" ht="15" customHeight="1" x14ac:dyDescent="0.25">
      <c r="A115" s="292" t="s">
        <v>135</v>
      </c>
      <c r="B115" s="292"/>
      <c r="C115" s="292"/>
      <c r="D115" s="292"/>
      <c r="E115" s="293"/>
      <c r="F115" s="294"/>
      <c r="G115" s="294" t="s">
        <v>65</v>
      </c>
      <c r="L115" s="292" t="s">
        <v>153</v>
      </c>
      <c r="M115" s="292"/>
      <c r="N115" s="1"/>
    </row>
    <row r="116" spans="1:14" x14ac:dyDescent="0.25">
      <c r="G116" s="126"/>
    </row>
    <row r="117" spans="1:14" x14ac:dyDescent="0.25">
      <c r="G117" s="126"/>
    </row>
    <row r="119" spans="1:14" x14ac:dyDescent="0.25">
      <c r="H119" s="1"/>
      <c r="I119" s="1"/>
      <c r="J119" s="1"/>
      <c r="K119" s="1"/>
      <c r="L119" s="1"/>
      <c r="M119" s="1"/>
    </row>
    <row r="121" spans="1:14" ht="15.75" x14ac:dyDescent="0.3">
      <c r="H121" s="127"/>
      <c r="I121" s="127"/>
      <c r="J121" s="127"/>
      <c r="K121" s="127"/>
      <c r="L121" s="127"/>
      <c r="M121" s="127"/>
    </row>
    <row r="122" spans="1:14" x14ac:dyDescent="0.25">
      <c r="H122" s="1"/>
      <c r="I122" s="1"/>
      <c r="J122" s="1"/>
      <c r="K122" s="1"/>
      <c r="L122" s="1"/>
      <c r="M122" s="1"/>
    </row>
    <row r="125" spans="1:14" x14ac:dyDescent="0.25">
      <c r="B125" s="1"/>
      <c r="C125" s="1"/>
      <c r="D125" s="1"/>
      <c r="E125" s="1"/>
      <c r="F125" s="1"/>
      <c r="G125" s="1"/>
    </row>
    <row r="126" spans="1:14" x14ac:dyDescent="0.25">
      <c r="B126" s="295"/>
      <c r="C126" s="295"/>
      <c r="D126" s="295"/>
    </row>
    <row r="127" spans="1:14" ht="15.75" x14ac:dyDescent="0.3">
      <c r="B127" s="127"/>
      <c r="C127" s="127"/>
      <c r="D127" s="127"/>
      <c r="E127" s="127"/>
      <c r="F127" s="127"/>
      <c r="G127" s="127"/>
    </row>
    <row r="128" spans="1:14" x14ac:dyDescent="0.25">
      <c r="B128" s="1"/>
      <c r="C128" s="1"/>
      <c r="D128" s="1"/>
      <c r="E128" s="1"/>
      <c r="F128" s="1"/>
      <c r="G128" s="1"/>
    </row>
    <row r="131" spans="1:1" x14ac:dyDescent="0.25">
      <c r="A131" s="296"/>
    </row>
  </sheetData>
  <mergeCells count="267">
    <mergeCell ref="D17:E17"/>
    <mergeCell ref="F17:G17"/>
    <mergeCell ref="H17:I17"/>
    <mergeCell ref="J17:K17"/>
    <mergeCell ref="D18:E18"/>
    <mergeCell ref="F18:G18"/>
    <mergeCell ref="H18:I18"/>
    <mergeCell ref="J18:K18"/>
    <mergeCell ref="D19:E19"/>
    <mergeCell ref="F19:G19"/>
    <mergeCell ref="H19:I19"/>
    <mergeCell ref="J19:K19"/>
    <mergeCell ref="A15:A16"/>
    <mergeCell ref="B15:B16"/>
    <mergeCell ref="C15:C16"/>
    <mergeCell ref="D15:E15"/>
    <mergeCell ref="F15:G15"/>
    <mergeCell ref="H15:I15"/>
    <mergeCell ref="J15:K15"/>
    <mergeCell ref="D16:E16"/>
    <mergeCell ref="F16:G16"/>
    <mergeCell ref="H16:I16"/>
    <mergeCell ref="J16:K16"/>
    <mergeCell ref="M29:N29"/>
    <mergeCell ref="M30:N30"/>
    <mergeCell ref="H21:N21"/>
    <mergeCell ref="K22:K23"/>
    <mergeCell ref="D23:E23"/>
    <mergeCell ref="F23:G23"/>
    <mergeCell ref="D24:E24"/>
    <mergeCell ref="F24:G24"/>
    <mergeCell ref="H24:I24"/>
    <mergeCell ref="D25:E25"/>
    <mergeCell ref="F25:G25"/>
    <mergeCell ref="H25:I25"/>
    <mergeCell ref="J22:J23"/>
    <mergeCell ref="A29:A30"/>
    <mergeCell ref="B29:B30"/>
    <mergeCell ref="C29:C30"/>
    <mergeCell ref="D29:E29"/>
    <mergeCell ref="F29:G29"/>
    <mergeCell ref="H29:I29"/>
    <mergeCell ref="J29:K29"/>
    <mergeCell ref="H30:I30"/>
    <mergeCell ref="J30:K30"/>
    <mergeCell ref="H89:I89"/>
    <mergeCell ref="F75:G75"/>
    <mergeCell ref="A22:A23"/>
    <mergeCell ref="B22:B23"/>
    <mergeCell ref="C22:C23"/>
    <mergeCell ref="D22:E22"/>
    <mergeCell ref="F22:G22"/>
    <mergeCell ref="H22:I23"/>
    <mergeCell ref="D41:E41"/>
    <mergeCell ref="F41:G41"/>
    <mergeCell ref="H41:I41"/>
    <mergeCell ref="B66:B67"/>
    <mergeCell ref="C66:C67"/>
    <mergeCell ref="A37:A38"/>
    <mergeCell ref="B37:B38"/>
    <mergeCell ref="C37:C38"/>
    <mergeCell ref="D37:E37"/>
    <mergeCell ref="F37:G37"/>
    <mergeCell ref="H37:I37"/>
    <mergeCell ref="D47:E47"/>
    <mergeCell ref="D26:E26"/>
    <mergeCell ref="F26:G26"/>
    <mergeCell ref="H26:I26"/>
    <mergeCell ref="H28:N28"/>
    <mergeCell ref="L60:M60"/>
    <mergeCell ref="D80:E80"/>
    <mergeCell ref="D88:E88"/>
    <mergeCell ref="D87:E87"/>
    <mergeCell ref="F63:G63"/>
    <mergeCell ref="D60:E60"/>
    <mergeCell ref="H61:I61"/>
    <mergeCell ref="H63:I63"/>
    <mergeCell ref="H60:I60"/>
    <mergeCell ref="F67:G67"/>
    <mergeCell ref="H82:I82"/>
    <mergeCell ref="H83:I83"/>
    <mergeCell ref="H84:I84"/>
    <mergeCell ref="L59:M59"/>
    <mergeCell ref="D84:E84"/>
    <mergeCell ref="A44:A45"/>
    <mergeCell ref="A66:A67"/>
    <mergeCell ref="B51:B52"/>
    <mergeCell ref="C51:C52"/>
    <mergeCell ref="C87:C88"/>
    <mergeCell ref="B87:B88"/>
    <mergeCell ref="A86:G86"/>
    <mergeCell ref="A87:A88"/>
    <mergeCell ref="A80:A81"/>
    <mergeCell ref="D81:E81"/>
    <mergeCell ref="C80:C81"/>
    <mergeCell ref="A79:G79"/>
    <mergeCell ref="B80:B81"/>
    <mergeCell ref="F76:G76"/>
    <mergeCell ref="B73:B74"/>
    <mergeCell ref="F69:G69"/>
    <mergeCell ref="F68:G68"/>
    <mergeCell ref="C73:C74"/>
    <mergeCell ref="A59:A60"/>
    <mergeCell ref="C59:C60"/>
    <mergeCell ref="B59:B60"/>
    <mergeCell ref="D63:E63"/>
    <mergeCell ref="J37:K37"/>
    <mergeCell ref="D38:E38"/>
    <mergeCell ref="F38:G38"/>
    <mergeCell ref="H38:I38"/>
    <mergeCell ref="J38:K38"/>
    <mergeCell ref="D8:E8"/>
    <mergeCell ref="H59:I59"/>
    <mergeCell ref="J47:K47"/>
    <mergeCell ref="J48:K48"/>
    <mergeCell ref="D48:E48"/>
    <mergeCell ref="J12:K12"/>
    <mergeCell ref="D59:E59"/>
    <mergeCell ref="F59:G59"/>
    <mergeCell ref="H50:N50"/>
    <mergeCell ref="J51:K51"/>
    <mergeCell ref="J54:K54"/>
    <mergeCell ref="D52:E52"/>
    <mergeCell ref="J8:K8"/>
    <mergeCell ref="J10:K10"/>
    <mergeCell ref="D51:E51"/>
    <mergeCell ref="F51:G51"/>
    <mergeCell ref="L47:N47"/>
    <mergeCell ref="D45:E45"/>
    <mergeCell ref="D46:E46"/>
    <mergeCell ref="H45:I45"/>
    <mergeCell ref="M31:N31"/>
    <mergeCell ref="A36:G36"/>
    <mergeCell ref="H36:N36"/>
    <mergeCell ref="D11:E11"/>
    <mergeCell ref="D62:E62"/>
    <mergeCell ref="F60:G60"/>
    <mergeCell ref="D61:E61"/>
    <mergeCell ref="F61:G61"/>
    <mergeCell ref="F62:G62"/>
    <mergeCell ref="J11:K11"/>
    <mergeCell ref="D55:E55"/>
    <mergeCell ref="D12:E12"/>
    <mergeCell ref="D32:E32"/>
    <mergeCell ref="D39:E39"/>
    <mergeCell ref="F39:G39"/>
    <mergeCell ref="H39:I39"/>
    <mergeCell ref="D40:E40"/>
    <mergeCell ref="F40:G40"/>
    <mergeCell ref="H40:I40"/>
    <mergeCell ref="H43:N43"/>
    <mergeCell ref="L48:N48"/>
    <mergeCell ref="J44:K44"/>
    <mergeCell ref="J45:K45"/>
    <mergeCell ref="J40:K40"/>
    <mergeCell ref="L44:N44"/>
    <mergeCell ref="L45:N45"/>
    <mergeCell ref="L46:N46"/>
    <mergeCell ref="A8:A9"/>
    <mergeCell ref="F52:G52"/>
    <mergeCell ref="D30:E30"/>
    <mergeCell ref="F30:G30"/>
    <mergeCell ref="D31:E31"/>
    <mergeCell ref="F31:G31"/>
    <mergeCell ref="A51:A52"/>
    <mergeCell ref="H52:I52"/>
    <mergeCell ref="F45:G45"/>
    <mergeCell ref="A21:G21"/>
    <mergeCell ref="B44:B45"/>
    <mergeCell ref="C44:C45"/>
    <mergeCell ref="F46:G46"/>
    <mergeCell ref="F47:G47"/>
    <mergeCell ref="F48:G48"/>
    <mergeCell ref="A50:G50"/>
    <mergeCell ref="H44:I44"/>
    <mergeCell ref="A43:G43"/>
    <mergeCell ref="H46:I46"/>
    <mergeCell ref="H47:I47"/>
    <mergeCell ref="H48:I48"/>
    <mergeCell ref="D44:E44"/>
    <mergeCell ref="F44:G44"/>
    <mergeCell ref="D10:E10"/>
    <mergeCell ref="B8:B9"/>
    <mergeCell ref="F55:G55"/>
    <mergeCell ref="H31:I31"/>
    <mergeCell ref="J31:K31"/>
    <mergeCell ref="F32:G32"/>
    <mergeCell ref="H32:I32"/>
    <mergeCell ref="J32:K32"/>
    <mergeCell ref="D33:E33"/>
    <mergeCell ref="F33:G33"/>
    <mergeCell ref="H33:I33"/>
    <mergeCell ref="J33:K33"/>
    <mergeCell ref="J55:K55"/>
    <mergeCell ref="J53:K53"/>
    <mergeCell ref="H53:I53"/>
    <mergeCell ref="D54:E54"/>
    <mergeCell ref="J46:K46"/>
    <mergeCell ref="J41:K41"/>
    <mergeCell ref="F54:G54"/>
    <mergeCell ref="F53:G53"/>
    <mergeCell ref="D53:E53"/>
    <mergeCell ref="D9:E9"/>
    <mergeCell ref="C8:C9"/>
    <mergeCell ref="J9:K9"/>
    <mergeCell ref="A28:G28"/>
    <mergeCell ref="M32:N32"/>
    <mergeCell ref="M33:N33"/>
    <mergeCell ref="K87:K88"/>
    <mergeCell ref="H86:N86"/>
    <mergeCell ref="J87:J88"/>
    <mergeCell ref="H87:I88"/>
    <mergeCell ref="J39:K39"/>
    <mergeCell ref="L61:M61"/>
    <mergeCell ref="L62:M62"/>
    <mergeCell ref="H80:I81"/>
    <mergeCell ref="H51:I51"/>
    <mergeCell ref="J52:K52"/>
    <mergeCell ref="H62:I62"/>
    <mergeCell ref="J61:K61"/>
    <mergeCell ref="J60:K60"/>
    <mergeCell ref="J63:K63"/>
    <mergeCell ref="K80:K81"/>
    <mergeCell ref="H79:N79"/>
    <mergeCell ref="J80:J81"/>
    <mergeCell ref="J62:K62"/>
    <mergeCell ref="H54:I54"/>
    <mergeCell ref="H55:I55"/>
    <mergeCell ref="L63:M63"/>
    <mergeCell ref="J59:K59"/>
    <mergeCell ref="A93:G93"/>
    <mergeCell ref="C94:C95"/>
    <mergeCell ref="A94:B95"/>
    <mergeCell ref="D94:D95"/>
    <mergeCell ref="F70:G70"/>
    <mergeCell ref="D83:E83"/>
    <mergeCell ref="F66:G66"/>
    <mergeCell ref="F74:G74"/>
    <mergeCell ref="F73:G73"/>
    <mergeCell ref="A73:A74"/>
    <mergeCell ref="D73:E73"/>
    <mergeCell ref="D74:E74"/>
    <mergeCell ref="D75:E75"/>
    <mergeCell ref="D76:E76"/>
    <mergeCell ref="D77:E77"/>
    <mergeCell ref="D91:E91"/>
    <mergeCell ref="D89:E89"/>
    <mergeCell ref="D90:E90"/>
    <mergeCell ref="F77:G77"/>
    <mergeCell ref="D82:E82"/>
    <mergeCell ref="H93:N93"/>
    <mergeCell ref="J94:J95"/>
    <mergeCell ref="H90:I90"/>
    <mergeCell ref="A96:B96"/>
    <mergeCell ref="A97:B97"/>
    <mergeCell ref="A98:B98"/>
    <mergeCell ref="M94:N94"/>
    <mergeCell ref="M95:N95"/>
    <mergeCell ref="M96:N96"/>
    <mergeCell ref="M97:N97"/>
    <mergeCell ref="M98:N98"/>
    <mergeCell ref="K94:K95"/>
    <mergeCell ref="H94:I95"/>
    <mergeCell ref="H96:I96"/>
    <mergeCell ref="H97:I97"/>
    <mergeCell ref="H98:I98"/>
    <mergeCell ref="H91:I91"/>
  </mergeCells>
  <phoneticPr fontId="0" type="noConversion"/>
  <printOptions horizontalCentered="1" verticalCentered="1"/>
  <pageMargins left="0.1" right="0.1" top="0.1" bottom="0.1" header="0" footer="0"/>
  <pageSetup paperSize="9" scale="39" orientation="portrait" horizontalDpi="4294967294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24"/>
  <sheetViews>
    <sheetView view="pageBreakPreview" topLeftCell="A24" zoomScale="90" zoomScaleSheetLayoutView="90" workbookViewId="0">
      <selection activeCell="A44" sqref="A44"/>
    </sheetView>
  </sheetViews>
  <sheetFormatPr defaultRowHeight="16.5" x14ac:dyDescent="0.3"/>
  <cols>
    <col min="1" max="1" width="30" customWidth="1"/>
    <col min="2" max="2" width="12.625" customWidth="1"/>
    <col min="3" max="3" width="9.375" customWidth="1"/>
    <col min="4" max="4" width="15.25" customWidth="1"/>
    <col min="5" max="5" width="16.875" customWidth="1"/>
    <col min="6" max="6" width="17.125" customWidth="1"/>
    <col min="7" max="7" width="16" customWidth="1"/>
    <col min="8" max="8" width="16.75" customWidth="1"/>
    <col min="9" max="9" width="17.375" customWidth="1"/>
    <col min="10" max="10" width="20.875" customWidth="1"/>
  </cols>
  <sheetData>
    <row r="1" spans="1:18" ht="58.5" x14ac:dyDescent="1.1000000000000001">
      <c r="D1" s="80" t="s">
        <v>183</v>
      </c>
      <c r="E1" s="80"/>
      <c r="F1" s="80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"/>
    </row>
    <row r="2" spans="1:18" ht="18" thickBot="1" x14ac:dyDescent="0.35">
      <c r="J2" s="2"/>
    </row>
    <row r="3" spans="1:18" ht="23.25" customHeight="1" thickBot="1" x14ac:dyDescent="0.35">
      <c r="A3" s="709" t="s">
        <v>7</v>
      </c>
      <c r="B3" s="711" t="s">
        <v>185</v>
      </c>
      <c r="C3" s="713" t="s">
        <v>177</v>
      </c>
      <c r="D3" s="715" t="s">
        <v>174</v>
      </c>
      <c r="E3" s="715"/>
      <c r="F3" s="715"/>
      <c r="G3" s="715"/>
      <c r="H3" s="715"/>
      <c r="I3" s="715"/>
      <c r="J3" s="716"/>
    </row>
    <row r="4" spans="1:18" x14ac:dyDescent="0.3">
      <c r="A4" s="710"/>
      <c r="B4" s="712"/>
      <c r="C4" s="714"/>
      <c r="D4" s="717" t="s">
        <v>15</v>
      </c>
      <c r="E4" s="719" t="s">
        <v>17</v>
      </c>
      <c r="F4" s="719" t="s">
        <v>18</v>
      </c>
      <c r="G4" s="719" t="s">
        <v>19</v>
      </c>
      <c r="H4" s="719" t="s">
        <v>16</v>
      </c>
      <c r="I4" s="719" t="s">
        <v>20</v>
      </c>
      <c r="J4" s="707" t="s">
        <v>21</v>
      </c>
    </row>
    <row r="5" spans="1:18" ht="12.75" customHeight="1" thickBot="1" x14ac:dyDescent="0.35">
      <c r="A5" s="710"/>
      <c r="B5" s="712"/>
      <c r="C5" s="714"/>
      <c r="D5" s="718"/>
      <c r="E5" s="720"/>
      <c r="F5" s="720"/>
      <c r="G5" s="720"/>
      <c r="H5" s="720"/>
      <c r="I5" s="720"/>
      <c r="J5" s="708"/>
    </row>
    <row r="6" spans="1:18" s="409" customFormat="1" ht="18" customHeight="1" x14ac:dyDescent="0.3">
      <c r="A6" s="434" t="s">
        <v>207</v>
      </c>
      <c r="B6" s="410">
        <v>1616</v>
      </c>
      <c r="C6" s="413">
        <v>42704</v>
      </c>
      <c r="D6" s="426">
        <f>C6+9</f>
        <v>42713</v>
      </c>
      <c r="E6" s="426">
        <f>C6+9</f>
        <v>42713</v>
      </c>
      <c r="F6" s="426">
        <f>C6+9</f>
        <v>42713</v>
      </c>
      <c r="G6" s="426">
        <f>C6+9</f>
        <v>42713</v>
      </c>
      <c r="H6" s="426">
        <f>C6+9</f>
        <v>42713</v>
      </c>
      <c r="I6" s="426">
        <f>C6+9</f>
        <v>42713</v>
      </c>
      <c r="J6" s="435">
        <f>C6+9</f>
        <v>42713</v>
      </c>
    </row>
    <row r="7" spans="1:18" s="409" customFormat="1" ht="18" customHeight="1" x14ac:dyDescent="0.3">
      <c r="A7" s="436" t="s">
        <v>271</v>
      </c>
      <c r="B7" s="427">
        <v>1602</v>
      </c>
      <c r="C7" s="428">
        <v>42711</v>
      </c>
      <c r="D7" s="415">
        <f t="shared" ref="D7:D11" si="0">C7+9</f>
        <v>42720</v>
      </c>
      <c r="E7" s="415">
        <f t="shared" ref="E7:E8" si="1">C7+9</f>
        <v>42720</v>
      </c>
      <c r="F7" s="415">
        <f t="shared" ref="F7:F8" si="2">C7+9</f>
        <v>42720</v>
      </c>
      <c r="G7" s="415">
        <f t="shared" ref="G7:G8" si="3">C7+9</f>
        <v>42720</v>
      </c>
      <c r="H7" s="415">
        <f t="shared" ref="H7:H8" si="4">C7+9</f>
        <v>42720</v>
      </c>
      <c r="I7" s="415">
        <f t="shared" ref="I7:I8" si="5">C7+9</f>
        <v>42720</v>
      </c>
      <c r="J7" s="416">
        <f t="shared" ref="J7:J8" si="6">C7+9</f>
        <v>42720</v>
      </c>
    </row>
    <row r="8" spans="1:18" s="409" customFormat="1" ht="18" customHeight="1" x14ac:dyDescent="0.3">
      <c r="A8" s="436" t="s">
        <v>267</v>
      </c>
      <c r="B8" s="429">
        <v>4</v>
      </c>
      <c r="C8" s="428">
        <v>42718</v>
      </c>
      <c r="D8" s="415">
        <f t="shared" si="0"/>
        <v>42727</v>
      </c>
      <c r="E8" s="415">
        <f t="shared" si="1"/>
        <v>42727</v>
      </c>
      <c r="F8" s="415">
        <f t="shared" si="2"/>
        <v>42727</v>
      </c>
      <c r="G8" s="415">
        <f t="shared" si="3"/>
        <v>42727</v>
      </c>
      <c r="H8" s="415">
        <f t="shared" si="4"/>
        <v>42727</v>
      </c>
      <c r="I8" s="415">
        <f t="shared" si="5"/>
        <v>42727</v>
      </c>
      <c r="J8" s="416">
        <f t="shared" si="6"/>
        <v>42727</v>
      </c>
    </row>
    <row r="9" spans="1:18" s="409" customFormat="1" ht="18" customHeight="1" x14ac:dyDescent="0.3">
      <c r="A9" s="436" t="s">
        <v>280</v>
      </c>
      <c r="B9" s="427">
        <v>1601</v>
      </c>
      <c r="C9" s="411">
        <v>42711</v>
      </c>
      <c r="D9" s="415">
        <f>C9+9</f>
        <v>42720</v>
      </c>
      <c r="E9" s="415">
        <f>C9+9</f>
        <v>42720</v>
      </c>
      <c r="F9" s="415">
        <f>C9+9</f>
        <v>42720</v>
      </c>
      <c r="G9" s="415">
        <f>C9+9</f>
        <v>42720</v>
      </c>
      <c r="H9" s="415">
        <f>C9+9</f>
        <v>42720</v>
      </c>
      <c r="I9" s="415">
        <f>C9+9</f>
        <v>42720</v>
      </c>
      <c r="J9" s="416">
        <f>C9+9</f>
        <v>42720</v>
      </c>
      <c r="K9" s="412"/>
    </row>
    <row r="10" spans="1:18" s="409" customFormat="1" ht="18" customHeight="1" x14ac:dyDescent="0.3">
      <c r="A10" s="436" t="s">
        <v>197</v>
      </c>
      <c r="B10" s="427">
        <v>81</v>
      </c>
      <c r="C10" s="411">
        <v>42718</v>
      </c>
      <c r="D10" s="415">
        <f t="shared" si="0"/>
        <v>42727</v>
      </c>
      <c r="E10" s="415">
        <f t="shared" ref="E10:E11" si="7">C10+9</f>
        <v>42727</v>
      </c>
      <c r="F10" s="415">
        <f t="shared" ref="F10:F11" si="8">C10+9</f>
        <v>42727</v>
      </c>
      <c r="G10" s="415">
        <f t="shared" ref="G10:G11" si="9">C10+9</f>
        <v>42727</v>
      </c>
      <c r="H10" s="415">
        <f t="shared" ref="H10:H11" si="10">C10+9</f>
        <v>42727</v>
      </c>
      <c r="I10" s="415">
        <f t="shared" ref="I10:I11" si="11">C10+9</f>
        <v>42727</v>
      </c>
      <c r="J10" s="416">
        <f t="shared" ref="J10:J11" si="12">C10+9</f>
        <v>42727</v>
      </c>
      <c r="K10" s="412"/>
    </row>
    <row r="11" spans="1:18" s="409" customFormat="1" ht="18" customHeight="1" x14ac:dyDescent="0.3">
      <c r="A11" s="436" t="s">
        <v>264</v>
      </c>
      <c r="B11" s="427">
        <v>4</v>
      </c>
      <c r="C11" s="411">
        <v>42725</v>
      </c>
      <c r="D11" s="415">
        <f t="shared" si="0"/>
        <v>42734</v>
      </c>
      <c r="E11" s="415">
        <f t="shared" si="7"/>
        <v>42734</v>
      </c>
      <c r="F11" s="415">
        <f t="shared" si="8"/>
        <v>42734</v>
      </c>
      <c r="G11" s="415">
        <f t="shared" si="9"/>
        <v>42734</v>
      </c>
      <c r="H11" s="415">
        <f t="shared" si="10"/>
        <v>42734</v>
      </c>
      <c r="I11" s="415">
        <f t="shared" si="11"/>
        <v>42734</v>
      </c>
      <c r="J11" s="416">
        <f t="shared" si="12"/>
        <v>42734</v>
      </c>
    </row>
    <row r="12" spans="1:18" s="409" customFormat="1" ht="18" customHeight="1" x14ac:dyDescent="0.3">
      <c r="A12" s="436" t="s">
        <v>233</v>
      </c>
      <c r="B12" s="427">
        <v>6</v>
      </c>
      <c r="C12" s="411">
        <v>42707</v>
      </c>
      <c r="D12" s="415">
        <f>C12+10</f>
        <v>42717</v>
      </c>
      <c r="E12" s="415">
        <f>C12+10</f>
        <v>42717</v>
      </c>
      <c r="F12" s="415">
        <f>C12+10</f>
        <v>42717</v>
      </c>
      <c r="G12" s="415">
        <f>C12+10</f>
        <v>42717</v>
      </c>
      <c r="H12" s="415">
        <f>C12+10</f>
        <v>42717</v>
      </c>
      <c r="I12" s="415">
        <f>C12+10</f>
        <v>42717</v>
      </c>
      <c r="J12" s="416">
        <f>C12+10</f>
        <v>42717</v>
      </c>
    </row>
    <row r="13" spans="1:18" s="414" customFormat="1" ht="18" customHeight="1" x14ac:dyDescent="0.3">
      <c r="A13" s="436" t="s">
        <v>230</v>
      </c>
      <c r="B13" s="427">
        <v>1609</v>
      </c>
      <c r="C13" s="411">
        <v>42714</v>
      </c>
      <c r="D13" s="415">
        <f>C13+10</f>
        <v>42724</v>
      </c>
      <c r="E13" s="415">
        <f t="shared" ref="E13:E14" si="13">C13+10</f>
        <v>42724</v>
      </c>
      <c r="F13" s="415">
        <f t="shared" ref="F13:F14" si="14">C13+10</f>
        <v>42724</v>
      </c>
      <c r="G13" s="415">
        <f t="shared" ref="G13:G14" si="15">C13+10</f>
        <v>42724</v>
      </c>
      <c r="H13" s="415">
        <f t="shared" ref="H13:H14" si="16">C13+10</f>
        <v>42724</v>
      </c>
      <c r="I13" s="415">
        <f t="shared" ref="I13:I14" si="17">C13+10</f>
        <v>42724</v>
      </c>
      <c r="J13" s="416">
        <f t="shared" ref="J13:J14" si="18">C13+10</f>
        <v>42724</v>
      </c>
    </row>
    <row r="14" spans="1:18" s="409" customFormat="1" ht="18" customHeight="1" x14ac:dyDescent="0.3">
      <c r="A14" s="436" t="s">
        <v>231</v>
      </c>
      <c r="B14" s="427">
        <v>9</v>
      </c>
      <c r="C14" s="411">
        <v>42721</v>
      </c>
      <c r="D14" s="415">
        <f>C14+10</f>
        <v>42731</v>
      </c>
      <c r="E14" s="415">
        <f t="shared" si="13"/>
        <v>42731</v>
      </c>
      <c r="F14" s="415">
        <f t="shared" si="14"/>
        <v>42731</v>
      </c>
      <c r="G14" s="415">
        <f t="shared" si="15"/>
        <v>42731</v>
      </c>
      <c r="H14" s="415">
        <f t="shared" si="16"/>
        <v>42731</v>
      </c>
      <c r="I14" s="415">
        <f t="shared" si="17"/>
        <v>42731</v>
      </c>
      <c r="J14" s="416">
        <f t="shared" si="18"/>
        <v>42731</v>
      </c>
      <c r="K14" s="412"/>
    </row>
    <row r="15" spans="1:18" s="409" customFormat="1" ht="18" customHeight="1" x14ac:dyDescent="0.3">
      <c r="A15" s="436" t="s">
        <v>235</v>
      </c>
      <c r="B15" s="430">
        <v>1610</v>
      </c>
      <c r="C15" s="411">
        <v>42708</v>
      </c>
      <c r="D15" s="415">
        <f>$C15+15</f>
        <v>42723</v>
      </c>
      <c r="E15" s="415">
        <f t="shared" ref="E15:J17" si="19">$C15+15</f>
        <v>42723</v>
      </c>
      <c r="F15" s="415">
        <f t="shared" si="19"/>
        <v>42723</v>
      </c>
      <c r="G15" s="415">
        <f t="shared" si="19"/>
        <v>42723</v>
      </c>
      <c r="H15" s="415">
        <f t="shared" si="19"/>
        <v>42723</v>
      </c>
      <c r="I15" s="415">
        <f t="shared" si="19"/>
        <v>42723</v>
      </c>
      <c r="J15" s="416">
        <f t="shared" si="19"/>
        <v>42723</v>
      </c>
      <c r="K15" s="412"/>
    </row>
    <row r="16" spans="1:18" s="409" customFormat="1" ht="18" customHeight="1" x14ac:dyDescent="0.3">
      <c r="A16" s="436" t="s">
        <v>219</v>
      </c>
      <c r="B16" s="430">
        <v>16012</v>
      </c>
      <c r="C16" s="411">
        <v>42715</v>
      </c>
      <c r="D16" s="415">
        <f>$C16+15</f>
        <v>42730</v>
      </c>
      <c r="E16" s="415">
        <f t="shared" si="19"/>
        <v>42730</v>
      </c>
      <c r="F16" s="415">
        <f t="shared" si="19"/>
        <v>42730</v>
      </c>
      <c r="G16" s="415">
        <f t="shared" si="19"/>
        <v>42730</v>
      </c>
      <c r="H16" s="415">
        <f t="shared" si="19"/>
        <v>42730</v>
      </c>
      <c r="I16" s="415">
        <f t="shared" si="19"/>
        <v>42730</v>
      </c>
      <c r="J16" s="416">
        <f t="shared" si="19"/>
        <v>42730</v>
      </c>
    </row>
    <row r="17" spans="1:11" s="409" customFormat="1" ht="18" customHeight="1" x14ac:dyDescent="0.3">
      <c r="A17" s="436" t="s">
        <v>208</v>
      </c>
      <c r="B17" s="430">
        <v>1611</v>
      </c>
      <c r="C17" s="411">
        <v>42722</v>
      </c>
      <c r="D17" s="415">
        <f>$C17+15</f>
        <v>42737</v>
      </c>
      <c r="E17" s="415">
        <f t="shared" si="19"/>
        <v>42737</v>
      </c>
      <c r="F17" s="415">
        <f t="shared" si="19"/>
        <v>42737</v>
      </c>
      <c r="G17" s="415">
        <f t="shared" si="19"/>
        <v>42737</v>
      </c>
      <c r="H17" s="415">
        <f t="shared" si="19"/>
        <v>42737</v>
      </c>
      <c r="I17" s="415">
        <f t="shared" si="19"/>
        <v>42737</v>
      </c>
      <c r="J17" s="416">
        <f t="shared" si="19"/>
        <v>42737</v>
      </c>
    </row>
    <row r="18" spans="1:11" s="409" customFormat="1" ht="18" customHeight="1" x14ac:dyDescent="0.3">
      <c r="A18" s="436" t="s">
        <v>215</v>
      </c>
      <c r="B18" s="430">
        <v>15</v>
      </c>
      <c r="C18" s="431">
        <v>42706</v>
      </c>
      <c r="D18" s="415">
        <f>$C18+14</f>
        <v>42720</v>
      </c>
      <c r="E18" s="415">
        <f t="shared" ref="E18:J20" si="20">$C18+14</f>
        <v>42720</v>
      </c>
      <c r="F18" s="415">
        <f t="shared" si="20"/>
        <v>42720</v>
      </c>
      <c r="G18" s="415">
        <f t="shared" si="20"/>
        <v>42720</v>
      </c>
      <c r="H18" s="415">
        <f t="shared" si="20"/>
        <v>42720</v>
      </c>
      <c r="I18" s="415">
        <f t="shared" si="20"/>
        <v>42720</v>
      </c>
      <c r="J18" s="416">
        <f t="shared" si="20"/>
        <v>42720</v>
      </c>
    </row>
    <row r="19" spans="1:11" s="409" customFormat="1" ht="18" customHeight="1" x14ac:dyDescent="0.3">
      <c r="A19" s="436" t="s">
        <v>269</v>
      </c>
      <c r="B19" s="427">
        <v>16010</v>
      </c>
      <c r="C19" s="417">
        <v>42713</v>
      </c>
      <c r="D19" s="415">
        <f>$C19+14</f>
        <v>42727</v>
      </c>
      <c r="E19" s="415">
        <f t="shared" si="20"/>
        <v>42727</v>
      </c>
      <c r="F19" s="415">
        <f t="shared" si="20"/>
        <v>42727</v>
      </c>
      <c r="G19" s="415">
        <f t="shared" si="20"/>
        <v>42727</v>
      </c>
      <c r="H19" s="415">
        <f t="shared" si="20"/>
        <v>42727</v>
      </c>
      <c r="I19" s="415">
        <f t="shared" si="20"/>
        <v>42727</v>
      </c>
      <c r="J19" s="416">
        <f t="shared" si="20"/>
        <v>42727</v>
      </c>
      <c r="K19" s="412"/>
    </row>
    <row r="20" spans="1:11" s="409" customFormat="1" ht="18" customHeight="1" x14ac:dyDescent="0.3">
      <c r="A20" s="436" t="s">
        <v>122</v>
      </c>
      <c r="B20" s="430">
        <v>1612</v>
      </c>
      <c r="C20" s="417">
        <v>42720</v>
      </c>
      <c r="D20" s="415">
        <f>$C20+14</f>
        <v>42734</v>
      </c>
      <c r="E20" s="415">
        <f t="shared" si="20"/>
        <v>42734</v>
      </c>
      <c r="F20" s="415">
        <f t="shared" si="20"/>
        <v>42734</v>
      </c>
      <c r="G20" s="415">
        <f t="shared" si="20"/>
        <v>42734</v>
      </c>
      <c r="H20" s="415">
        <f t="shared" si="20"/>
        <v>42734</v>
      </c>
      <c r="I20" s="415">
        <f t="shared" si="20"/>
        <v>42734</v>
      </c>
      <c r="J20" s="416">
        <f t="shared" si="20"/>
        <v>42734</v>
      </c>
    </row>
    <row r="21" spans="1:11" s="414" customFormat="1" ht="18" customHeight="1" thickBot="1" x14ac:dyDescent="0.35">
      <c r="A21" s="436" t="s">
        <v>201</v>
      </c>
      <c r="B21" s="427">
        <v>116</v>
      </c>
      <c r="C21" s="431">
        <v>42705</v>
      </c>
      <c r="D21" s="415">
        <f t="shared" ref="D21:J26" si="21">$C21+14</f>
        <v>42719</v>
      </c>
      <c r="E21" s="415">
        <f t="shared" si="21"/>
        <v>42719</v>
      </c>
      <c r="F21" s="415">
        <f t="shared" si="21"/>
        <v>42719</v>
      </c>
      <c r="G21" s="415">
        <f t="shared" si="21"/>
        <v>42719</v>
      </c>
      <c r="H21" s="415">
        <f t="shared" si="21"/>
        <v>42719</v>
      </c>
      <c r="I21" s="415">
        <f t="shared" si="21"/>
        <v>42719</v>
      </c>
      <c r="J21" s="416">
        <f t="shared" si="21"/>
        <v>42719</v>
      </c>
    </row>
    <row r="22" spans="1:11" s="418" customFormat="1" ht="18" customHeight="1" x14ac:dyDescent="0.3">
      <c r="A22" s="436" t="s">
        <v>220</v>
      </c>
      <c r="B22" s="427" t="s">
        <v>283</v>
      </c>
      <c r="C22" s="417">
        <v>42712</v>
      </c>
      <c r="D22" s="415">
        <f t="shared" si="21"/>
        <v>42726</v>
      </c>
      <c r="E22" s="415">
        <f t="shared" si="21"/>
        <v>42726</v>
      </c>
      <c r="F22" s="415">
        <f t="shared" si="21"/>
        <v>42726</v>
      </c>
      <c r="G22" s="415">
        <f t="shared" si="21"/>
        <v>42726</v>
      </c>
      <c r="H22" s="415">
        <f t="shared" si="21"/>
        <v>42726</v>
      </c>
      <c r="I22" s="415">
        <f t="shared" si="21"/>
        <v>42726</v>
      </c>
      <c r="J22" s="416">
        <f t="shared" si="21"/>
        <v>42726</v>
      </c>
    </row>
    <row r="23" spans="1:11" s="419" customFormat="1" ht="18" customHeight="1" x14ac:dyDescent="0.3">
      <c r="A23" s="436" t="s">
        <v>265</v>
      </c>
      <c r="B23" s="427">
        <v>120</v>
      </c>
      <c r="C23" s="417">
        <v>42719</v>
      </c>
      <c r="D23" s="415">
        <f t="shared" si="21"/>
        <v>42733</v>
      </c>
      <c r="E23" s="415">
        <f t="shared" si="21"/>
        <v>42733</v>
      </c>
      <c r="F23" s="415">
        <f t="shared" si="21"/>
        <v>42733</v>
      </c>
      <c r="G23" s="415">
        <f t="shared" si="21"/>
        <v>42733</v>
      </c>
      <c r="H23" s="415">
        <f t="shared" si="21"/>
        <v>42733</v>
      </c>
      <c r="I23" s="415">
        <f t="shared" si="21"/>
        <v>42733</v>
      </c>
      <c r="J23" s="416">
        <f t="shared" si="21"/>
        <v>42733</v>
      </c>
    </row>
    <row r="24" spans="1:11" s="419" customFormat="1" ht="18" customHeight="1" x14ac:dyDescent="0.3">
      <c r="A24" s="437" t="s">
        <v>275</v>
      </c>
      <c r="B24" s="427">
        <v>8</v>
      </c>
      <c r="C24" s="411">
        <v>42710</v>
      </c>
      <c r="D24" s="415">
        <f t="shared" si="21"/>
        <v>42724</v>
      </c>
      <c r="E24" s="415">
        <f t="shared" si="21"/>
        <v>42724</v>
      </c>
      <c r="F24" s="415">
        <f t="shared" si="21"/>
        <v>42724</v>
      </c>
      <c r="G24" s="415">
        <f t="shared" si="21"/>
        <v>42724</v>
      </c>
      <c r="H24" s="415">
        <f t="shared" si="21"/>
        <v>42724</v>
      </c>
      <c r="I24" s="415">
        <f t="shared" si="21"/>
        <v>42724</v>
      </c>
      <c r="J24" s="416">
        <f t="shared" si="21"/>
        <v>42724</v>
      </c>
      <c r="K24" s="412"/>
    </row>
    <row r="25" spans="1:11" s="419" customFormat="1" ht="18" customHeight="1" x14ac:dyDescent="0.3">
      <c r="A25" s="437" t="s">
        <v>276</v>
      </c>
      <c r="B25" s="427">
        <v>1603</v>
      </c>
      <c r="C25" s="411">
        <v>42717</v>
      </c>
      <c r="D25" s="415">
        <f t="shared" si="21"/>
        <v>42731</v>
      </c>
      <c r="E25" s="415">
        <f t="shared" si="21"/>
        <v>42731</v>
      </c>
      <c r="F25" s="415">
        <f t="shared" si="21"/>
        <v>42731</v>
      </c>
      <c r="G25" s="415">
        <f t="shared" si="21"/>
        <v>42731</v>
      </c>
      <c r="H25" s="415">
        <f t="shared" si="21"/>
        <v>42731</v>
      </c>
      <c r="I25" s="415">
        <f t="shared" si="21"/>
        <v>42731</v>
      </c>
      <c r="J25" s="416">
        <f t="shared" si="21"/>
        <v>42731</v>
      </c>
    </row>
    <row r="26" spans="1:11" s="419" customFormat="1" ht="18" customHeight="1" thickBot="1" x14ac:dyDescent="0.35">
      <c r="A26" s="437" t="s">
        <v>277</v>
      </c>
      <c r="B26" s="427">
        <v>29</v>
      </c>
      <c r="C26" s="411">
        <v>42724</v>
      </c>
      <c r="D26" s="415">
        <f t="shared" si="21"/>
        <v>42738</v>
      </c>
      <c r="E26" s="415">
        <f t="shared" si="21"/>
        <v>42738</v>
      </c>
      <c r="F26" s="415">
        <f t="shared" si="21"/>
        <v>42738</v>
      </c>
      <c r="G26" s="415">
        <f t="shared" si="21"/>
        <v>42738</v>
      </c>
      <c r="H26" s="415">
        <f t="shared" si="21"/>
        <v>42738</v>
      </c>
      <c r="I26" s="415">
        <f t="shared" si="21"/>
        <v>42738</v>
      </c>
      <c r="J26" s="416">
        <f t="shared" si="21"/>
        <v>42738</v>
      </c>
    </row>
    <row r="27" spans="1:11" s="420" customFormat="1" ht="18" customHeight="1" x14ac:dyDescent="0.3">
      <c r="A27" s="434" t="s">
        <v>207</v>
      </c>
      <c r="B27" s="432">
        <f>B6+1</f>
        <v>1617</v>
      </c>
      <c r="C27" s="421">
        <f>C6+21</f>
        <v>42725</v>
      </c>
      <c r="D27" s="433">
        <f>C27+9</f>
        <v>42734</v>
      </c>
      <c r="E27" s="433">
        <f>C27+9</f>
        <v>42734</v>
      </c>
      <c r="F27" s="433">
        <f>C27+9</f>
        <v>42734</v>
      </c>
      <c r="G27" s="433">
        <f>C27+9</f>
        <v>42734</v>
      </c>
      <c r="H27" s="433">
        <f>C27+9</f>
        <v>42734</v>
      </c>
      <c r="I27" s="433">
        <f>C27+9</f>
        <v>42734</v>
      </c>
      <c r="J27" s="438">
        <f>C27+9</f>
        <v>42734</v>
      </c>
    </row>
    <row r="28" spans="1:11" s="420" customFormat="1" ht="18" customHeight="1" x14ac:dyDescent="0.3">
      <c r="A28" s="436" t="s">
        <v>271</v>
      </c>
      <c r="B28" s="432">
        <f>B7+1</f>
        <v>1603</v>
      </c>
      <c r="C28" s="421">
        <f t="shared" ref="C28:C35" si="22">C7+21</f>
        <v>42732</v>
      </c>
      <c r="D28" s="433">
        <f t="shared" ref="D28:D32" si="23">C28+9</f>
        <v>42741</v>
      </c>
      <c r="E28" s="433">
        <f t="shared" ref="E28:E29" si="24">C28+9</f>
        <v>42741</v>
      </c>
      <c r="F28" s="433">
        <f t="shared" ref="F28:F29" si="25">C28+9</f>
        <v>42741</v>
      </c>
      <c r="G28" s="433">
        <f t="shared" ref="G28:G29" si="26">C28+9</f>
        <v>42741</v>
      </c>
      <c r="H28" s="433">
        <f t="shared" ref="H28:H29" si="27">C28+9</f>
        <v>42741</v>
      </c>
      <c r="I28" s="433">
        <f t="shared" ref="I28:I29" si="28">C28+9</f>
        <v>42741</v>
      </c>
      <c r="J28" s="438">
        <f t="shared" ref="J28:J29" si="29">C28+9</f>
        <v>42741</v>
      </c>
    </row>
    <row r="29" spans="1:11" s="420" customFormat="1" ht="18" customHeight="1" x14ac:dyDescent="0.3">
      <c r="A29" s="436" t="s">
        <v>267</v>
      </c>
      <c r="B29" s="432">
        <f t="shared" ref="B29:B41" si="30">B8+1</f>
        <v>5</v>
      </c>
      <c r="C29" s="421">
        <f t="shared" si="22"/>
        <v>42739</v>
      </c>
      <c r="D29" s="433">
        <f t="shared" si="23"/>
        <v>42748</v>
      </c>
      <c r="E29" s="433">
        <f t="shared" si="24"/>
        <v>42748</v>
      </c>
      <c r="F29" s="433">
        <f t="shared" si="25"/>
        <v>42748</v>
      </c>
      <c r="G29" s="433">
        <f t="shared" si="26"/>
        <v>42748</v>
      </c>
      <c r="H29" s="433">
        <f t="shared" si="27"/>
        <v>42748</v>
      </c>
      <c r="I29" s="433">
        <f t="shared" si="28"/>
        <v>42748</v>
      </c>
      <c r="J29" s="438">
        <f t="shared" si="29"/>
        <v>42748</v>
      </c>
    </row>
    <row r="30" spans="1:11" s="420" customFormat="1" ht="18" customHeight="1" x14ac:dyDescent="0.3">
      <c r="A30" s="436" t="s">
        <v>280</v>
      </c>
      <c r="B30" s="432">
        <f t="shared" si="30"/>
        <v>1602</v>
      </c>
      <c r="C30" s="421">
        <f t="shared" si="22"/>
        <v>42732</v>
      </c>
      <c r="D30" s="433">
        <f>C30+9</f>
        <v>42741</v>
      </c>
      <c r="E30" s="433">
        <f>C30+9</f>
        <v>42741</v>
      </c>
      <c r="F30" s="433">
        <f>C30+9</f>
        <v>42741</v>
      </c>
      <c r="G30" s="433">
        <f>C30+9</f>
        <v>42741</v>
      </c>
      <c r="H30" s="433">
        <f>C30+9</f>
        <v>42741</v>
      </c>
      <c r="I30" s="433">
        <f>C30+9</f>
        <v>42741</v>
      </c>
      <c r="J30" s="438">
        <f>C30+9</f>
        <v>42741</v>
      </c>
      <c r="K30" s="422"/>
    </row>
    <row r="31" spans="1:11" s="420" customFormat="1" ht="18" customHeight="1" x14ac:dyDescent="0.3">
      <c r="A31" s="436" t="s">
        <v>197</v>
      </c>
      <c r="B31" s="432">
        <f t="shared" si="30"/>
        <v>82</v>
      </c>
      <c r="C31" s="421">
        <f t="shared" si="22"/>
        <v>42739</v>
      </c>
      <c r="D31" s="433">
        <f t="shared" si="23"/>
        <v>42748</v>
      </c>
      <c r="E31" s="433">
        <f t="shared" ref="E31:E32" si="31">C31+9</f>
        <v>42748</v>
      </c>
      <c r="F31" s="433">
        <f t="shared" ref="F31:F32" si="32">C31+9</f>
        <v>42748</v>
      </c>
      <c r="G31" s="433">
        <f t="shared" ref="G31:G32" si="33">C31+9</f>
        <v>42748</v>
      </c>
      <c r="H31" s="433">
        <f t="shared" ref="H31:H32" si="34">C31+9</f>
        <v>42748</v>
      </c>
      <c r="I31" s="433">
        <f t="shared" ref="I31:I32" si="35">C31+9</f>
        <v>42748</v>
      </c>
      <c r="J31" s="438">
        <f t="shared" ref="J31:J32" si="36">C31+9</f>
        <v>42748</v>
      </c>
      <c r="K31" s="422"/>
    </row>
    <row r="32" spans="1:11" s="420" customFormat="1" ht="18" customHeight="1" x14ac:dyDescent="0.3">
      <c r="A32" s="436" t="s">
        <v>264</v>
      </c>
      <c r="B32" s="432">
        <f t="shared" si="30"/>
        <v>5</v>
      </c>
      <c r="C32" s="421">
        <f t="shared" si="22"/>
        <v>42746</v>
      </c>
      <c r="D32" s="433">
        <f t="shared" si="23"/>
        <v>42755</v>
      </c>
      <c r="E32" s="433">
        <f t="shared" si="31"/>
        <v>42755</v>
      </c>
      <c r="F32" s="433">
        <f t="shared" si="32"/>
        <v>42755</v>
      </c>
      <c r="G32" s="433">
        <f t="shared" si="33"/>
        <v>42755</v>
      </c>
      <c r="H32" s="433">
        <f t="shared" si="34"/>
        <v>42755</v>
      </c>
      <c r="I32" s="433">
        <f t="shared" si="35"/>
        <v>42755</v>
      </c>
      <c r="J32" s="438">
        <f t="shared" si="36"/>
        <v>42755</v>
      </c>
    </row>
    <row r="33" spans="1:15" s="420" customFormat="1" ht="18" customHeight="1" x14ac:dyDescent="0.3">
      <c r="A33" s="436" t="s">
        <v>233</v>
      </c>
      <c r="B33" s="432">
        <f t="shared" si="30"/>
        <v>7</v>
      </c>
      <c r="C33" s="421">
        <f t="shared" si="22"/>
        <v>42728</v>
      </c>
      <c r="D33" s="433">
        <f>C33+10</f>
        <v>42738</v>
      </c>
      <c r="E33" s="433">
        <f>C33+10</f>
        <v>42738</v>
      </c>
      <c r="F33" s="433">
        <f>C33+10</f>
        <v>42738</v>
      </c>
      <c r="G33" s="433">
        <f>C33+10</f>
        <v>42738</v>
      </c>
      <c r="H33" s="433">
        <f>C33+10</f>
        <v>42738</v>
      </c>
      <c r="I33" s="433">
        <f>C33+10</f>
        <v>42738</v>
      </c>
      <c r="J33" s="438">
        <f>C33+10</f>
        <v>42738</v>
      </c>
    </row>
    <row r="34" spans="1:15" s="424" customFormat="1" ht="18" customHeight="1" x14ac:dyDescent="0.3">
      <c r="A34" s="436" t="s">
        <v>230</v>
      </c>
      <c r="B34" s="432">
        <f t="shared" si="30"/>
        <v>1610</v>
      </c>
      <c r="C34" s="421">
        <f t="shared" si="22"/>
        <v>42735</v>
      </c>
      <c r="D34" s="433">
        <f>C34+10</f>
        <v>42745</v>
      </c>
      <c r="E34" s="433">
        <f t="shared" ref="E34:E35" si="37">C34+10</f>
        <v>42745</v>
      </c>
      <c r="F34" s="433">
        <f t="shared" ref="F34:F35" si="38">C34+10</f>
        <v>42745</v>
      </c>
      <c r="G34" s="433">
        <f t="shared" ref="G34:G35" si="39">C34+10</f>
        <v>42745</v>
      </c>
      <c r="H34" s="433">
        <f t="shared" ref="H34:H35" si="40">C34+10</f>
        <v>42745</v>
      </c>
      <c r="I34" s="433">
        <f t="shared" ref="I34:I35" si="41">C34+10</f>
        <v>42745</v>
      </c>
      <c r="J34" s="438">
        <f t="shared" ref="J34:J35" si="42">C34+10</f>
        <v>42745</v>
      </c>
    </row>
    <row r="35" spans="1:15" s="420" customFormat="1" ht="18" customHeight="1" x14ac:dyDescent="0.3">
      <c r="A35" s="436" t="s">
        <v>231</v>
      </c>
      <c r="B35" s="432">
        <f t="shared" si="30"/>
        <v>10</v>
      </c>
      <c r="C35" s="421">
        <f t="shared" si="22"/>
        <v>42742</v>
      </c>
      <c r="D35" s="433">
        <f>C35+10</f>
        <v>42752</v>
      </c>
      <c r="E35" s="433">
        <f t="shared" si="37"/>
        <v>42752</v>
      </c>
      <c r="F35" s="433">
        <f t="shared" si="38"/>
        <v>42752</v>
      </c>
      <c r="G35" s="433">
        <f t="shared" si="39"/>
        <v>42752</v>
      </c>
      <c r="H35" s="433">
        <f t="shared" si="40"/>
        <v>42752</v>
      </c>
      <c r="I35" s="433">
        <f t="shared" si="41"/>
        <v>42752</v>
      </c>
      <c r="J35" s="438">
        <f t="shared" si="42"/>
        <v>42752</v>
      </c>
      <c r="K35" s="422"/>
    </row>
    <row r="36" spans="1:15" s="420" customFormat="1" ht="18" customHeight="1" x14ac:dyDescent="0.3">
      <c r="A36" s="436" t="s">
        <v>235</v>
      </c>
      <c r="B36" s="432">
        <f t="shared" si="30"/>
        <v>1611</v>
      </c>
      <c r="C36" s="421">
        <f>C15+28</f>
        <v>42736</v>
      </c>
      <c r="D36" s="433">
        <f>$C36+15</f>
        <v>42751</v>
      </c>
      <c r="E36" s="433">
        <f t="shared" ref="E36:J38" si="43">$C36+15</f>
        <v>42751</v>
      </c>
      <c r="F36" s="433">
        <f t="shared" si="43"/>
        <v>42751</v>
      </c>
      <c r="G36" s="433">
        <f t="shared" si="43"/>
        <v>42751</v>
      </c>
      <c r="H36" s="433">
        <f t="shared" si="43"/>
        <v>42751</v>
      </c>
      <c r="I36" s="433">
        <f t="shared" si="43"/>
        <v>42751</v>
      </c>
      <c r="J36" s="438">
        <f t="shared" si="43"/>
        <v>42751</v>
      </c>
      <c r="K36" s="422"/>
    </row>
    <row r="37" spans="1:15" s="420" customFormat="1" ht="18" customHeight="1" x14ac:dyDescent="0.3">
      <c r="A37" s="436" t="s">
        <v>219</v>
      </c>
      <c r="B37" s="432">
        <f t="shared" si="30"/>
        <v>16013</v>
      </c>
      <c r="C37" s="421">
        <f>C16+28</f>
        <v>42743</v>
      </c>
      <c r="D37" s="433">
        <f>$C37+15</f>
        <v>42758</v>
      </c>
      <c r="E37" s="433">
        <f t="shared" si="43"/>
        <v>42758</v>
      </c>
      <c r="F37" s="433">
        <f t="shared" si="43"/>
        <v>42758</v>
      </c>
      <c r="G37" s="433">
        <f t="shared" si="43"/>
        <v>42758</v>
      </c>
      <c r="H37" s="433">
        <f t="shared" si="43"/>
        <v>42758</v>
      </c>
      <c r="I37" s="433">
        <f t="shared" si="43"/>
        <v>42758</v>
      </c>
      <c r="J37" s="438">
        <f t="shared" si="43"/>
        <v>42758</v>
      </c>
    </row>
    <row r="38" spans="1:15" s="420" customFormat="1" ht="18" customHeight="1" x14ac:dyDescent="0.3">
      <c r="A38" s="436" t="s">
        <v>208</v>
      </c>
      <c r="B38" s="432">
        <f t="shared" si="30"/>
        <v>1612</v>
      </c>
      <c r="C38" s="421">
        <f t="shared" ref="C38:C41" si="44">C17+28</f>
        <v>42750</v>
      </c>
      <c r="D38" s="433">
        <f>$C38+15</f>
        <v>42765</v>
      </c>
      <c r="E38" s="433">
        <f t="shared" si="43"/>
        <v>42765</v>
      </c>
      <c r="F38" s="433">
        <f t="shared" si="43"/>
        <v>42765</v>
      </c>
      <c r="G38" s="433">
        <f t="shared" si="43"/>
        <v>42765</v>
      </c>
      <c r="H38" s="433">
        <f t="shared" si="43"/>
        <v>42765</v>
      </c>
      <c r="I38" s="433">
        <f t="shared" si="43"/>
        <v>42765</v>
      </c>
      <c r="J38" s="438">
        <f t="shared" si="43"/>
        <v>42765</v>
      </c>
    </row>
    <row r="39" spans="1:15" s="420" customFormat="1" ht="18" customHeight="1" x14ac:dyDescent="0.3">
      <c r="A39" s="436" t="s">
        <v>215</v>
      </c>
      <c r="B39" s="432">
        <f t="shared" si="30"/>
        <v>16</v>
      </c>
      <c r="C39" s="421">
        <f t="shared" si="44"/>
        <v>42734</v>
      </c>
      <c r="D39" s="433">
        <f>$C39+14</f>
        <v>42748</v>
      </c>
      <c r="E39" s="433">
        <f t="shared" ref="E39:J41" si="45">$C39+14</f>
        <v>42748</v>
      </c>
      <c r="F39" s="433">
        <f t="shared" si="45"/>
        <v>42748</v>
      </c>
      <c r="G39" s="433">
        <f t="shared" si="45"/>
        <v>42748</v>
      </c>
      <c r="H39" s="433">
        <f t="shared" si="45"/>
        <v>42748</v>
      </c>
      <c r="I39" s="433">
        <f t="shared" si="45"/>
        <v>42748</v>
      </c>
      <c r="J39" s="438">
        <f t="shared" si="45"/>
        <v>42748</v>
      </c>
    </row>
    <row r="40" spans="1:15" s="420" customFormat="1" ht="18" customHeight="1" x14ac:dyDescent="0.3">
      <c r="A40" s="436" t="s">
        <v>269</v>
      </c>
      <c r="B40" s="432">
        <f t="shared" si="30"/>
        <v>16011</v>
      </c>
      <c r="C40" s="421">
        <f t="shared" si="44"/>
        <v>42741</v>
      </c>
      <c r="D40" s="433">
        <f>$C40+14</f>
        <v>42755</v>
      </c>
      <c r="E40" s="433">
        <f t="shared" si="45"/>
        <v>42755</v>
      </c>
      <c r="F40" s="433">
        <f t="shared" si="45"/>
        <v>42755</v>
      </c>
      <c r="G40" s="433">
        <f t="shared" si="45"/>
        <v>42755</v>
      </c>
      <c r="H40" s="433">
        <f t="shared" si="45"/>
        <v>42755</v>
      </c>
      <c r="I40" s="433">
        <f t="shared" si="45"/>
        <v>42755</v>
      </c>
      <c r="J40" s="438">
        <f t="shared" si="45"/>
        <v>42755</v>
      </c>
      <c r="K40" s="422"/>
    </row>
    <row r="41" spans="1:15" s="420" customFormat="1" ht="18" customHeight="1" thickBot="1" x14ac:dyDescent="0.35">
      <c r="A41" s="436" t="s">
        <v>122</v>
      </c>
      <c r="B41" s="423">
        <f t="shared" si="30"/>
        <v>1613</v>
      </c>
      <c r="C41" s="425">
        <f t="shared" si="44"/>
        <v>42748</v>
      </c>
      <c r="D41" s="439">
        <f>$C41+14</f>
        <v>42762</v>
      </c>
      <c r="E41" s="439">
        <f t="shared" si="45"/>
        <v>42762</v>
      </c>
      <c r="F41" s="439">
        <f t="shared" si="45"/>
        <v>42762</v>
      </c>
      <c r="G41" s="439">
        <f t="shared" si="45"/>
        <v>42762</v>
      </c>
      <c r="H41" s="439">
        <f t="shared" si="45"/>
        <v>42762</v>
      </c>
      <c r="I41" s="439">
        <f t="shared" si="45"/>
        <v>42762</v>
      </c>
      <c r="J41" s="440">
        <f t="shared" si="45"/>
        <v>42762</v>
      </c>
    </row>
    <row r="42" spans="1:15" s="29" customFormat="1" ht="18" customHeight="1" x14ac:dyDescent="0.3">
      <c r="A42" s="21" t="s">
        <v>57</v>
      </c>
      <c r="B42" s="4"/>
      <c r="C42" s="7"/>
      <c r="D42" s="5"/>
      <c r="E42" s="5"/>
      <c r="F42" s="5"/>
      <c r="G42" s="6"/>
      <c r="H42" s="5"/>
      <c r="I42" s="6"/>
      <c r="J42" s="9"/>
    </row>
    <row r="43" spans="1:15" s="29" customFormat="1" ht="18" customHeight="1" x14ac:dyDescent="0.3">
      <c r="A43" s="3"/>
      <c r="B43"/>
      <c r="C43" s="8"/>
      <c r="D43"/>
      <c r="E43"/>
      <c r="F43"/>
      <c r="G43"/>
      <c r="H43"/>
      <c r="I43"/>
      <c r="J43"/>
    </row>
    <row r="44" spans="1:15" s="321" customFormat="1" ht="18" customHeight="1" thickBot="1" x14ac:dyDescent="0.35">
      <c r="A44" s="76"/>
      <c r="B44" s="77"/>
      <c r="C44" s="24"/>
      <c r="D44" s="24"/>
      <c r="E44" s="24"/>
      <c r="F44" s="24"/>
      <c r="G44" s="24"/>
      <c r="H44" s="78"/>
      <c r="I44" s="78"/>
      <c r="J44" s="78"/>
    </row>
    <row r="45" spans="1:15" s="29" customFormat="1" ht="18" customHeight="1" x14ac:dyDescent="0.3">
      <c r="A45" s="17" t="s">
        <v>34</v>
      </c>
      <c r="B45" s="17"/>
      <c r="C45" s="17"/>
      <c r="D45" s="17"/>
      <c r="E45" s="81"/>
      <c r="F45" s="17"/>
      <c r="G45" s="17"/>
      <c r="H45" s="17"/>
      <c r="I45" s="17"/>
      <c r="J45" s="17"/>
    </row>
    <row r="46" spans="1:15" ht="18" customHeight="1" x14ac:dyDescent="0.3">
      <c r="A46" s="17" t="s">
        <v>54</v>
      </c>
      <c r="B46" s="17"/>
      <c r="C46" s="17"/>
      <c r="D46" s="17"/>
      <c r="E46" s="81"/>
      <c r="F46" s="17" t="s">
        <v>66</v>
      </c>
      <c r="G46" s="74"/>
      <c r="H46" s="74"/>
      <c r="I46" s="17" t="s">
        <v>128</v>
      </c>
      <c r="J46" s="17"/>
    </row>
    <row r="47" spans="1:15" ht="17.25" x14ac:dyDescent="0.3">
      <c r="A47" s="17" t="s">
        <v>59</v>
      </c>
      <c r="B47" s="17"/>
      <c r="C47" s="17"/>
      <c r="D47" s="17"/>
      <c r="E47" s="81"/>
      <c r="F47" s="82" t="s">
        <v>63</v>
      </c>
      <c r="G47" s="74"/>
      <c r="H47" s="74"/>
      <c r="I47" s="17" t="s">
        <v>124</v>
      </c>
      <c r="J47" s="17"/>
    </row>
    <row r="48" spans="1:15" ht="17.25" x14ac:dyDescent="0.3">
      <c r="A48" s="17" t="s">
        <v>56</v>
      </c>
      <c r="B48" s="17"/>
      <c r="C48" s="17"/>
      <c r="D48" s="17"/>
      <c r="E48" s="81"/>
      <c r="F48" s="82" t="s">
        <v>137</v>
      </c>
      <c r="G48" s="17"/>
      <c r="H48" s="17"/>
      <c r="I48" s="17" t="s">
        <v>136</v>
      </c>
      <c r="J48" s="17"/>
      <c r="K48" s="78"/>
      <c r="L48" s="78"/>
      <c r="M48" s="78"/>
      <c r="N48" s="2"/>
      <c r="O48" s="2"/>
    </row>
    <row r="49" spans="1:15" ht="17.25" x14ac:dyDescent="0.3">
      <c r="A49" s="17" t="s">
        <v>152</v>
      </c>
      <c r="B49" s="17"/>
      <c r="C49" s="17"/>
      <c r="D49" s="17"/>
      <c r="E49" s="81"/>
      <c r="F49" s="82" t="s">
        <v>64</v>
      </c>
      <c r="G49" s="17"/>
      <c r="H49" s="17"/>
      <c r="I49" s="17" t="s">
        <v>123</v>
      </c>
      <c r="J49" s="17"/>
      <c r="K49" s="2"/>
      <c r="L49" s="2"/>
      <c r="M49" s="2"/>
      <c r="N49" s="2"/>
      <c r="O49" s="2"/>
    </row>
    <row r="50" spans="1:15" ht="17.25" x14ac:dyDescent="0.3">
      <c r="A50" s="17" t="s">
        <v>135</v>
      </c>
      <c r="B50" s="17"/>
      <c r="C50" s="17"/>
      <c r="D50" s="17"/>
      <c r="E50" s="81"/>
      <c r="F50" s="82" t="s">
        <v>65</v>
      </c>
      <c r="G50" s="74"/>
      <c r="H50" s="74"/>
      <c r="I50" s="17" t="s">
        <v>153</v>
      </c>
      <c r="J50" s="17"/>
      <c r="K50" s="2"/>
      <c r="L50" s="2"/>
      <c r="M50" s="2"/>
      <c r="N50" s="2"/>
      <c r="O50" s="2"/>
    </row>
    <row r="51" spans="1:15" x14ac:dyDescent="0.3">
      <c r="C51" s="8"/>
    </row>
    <row r="52" spans="1:15" x14ac:dyDescent="0.3">
      <c r="C52" s="8"/>
    </row>
    <row r="53" spans="1:15" x14ac:dyDescent="0.3">
      <c r="C53" s="8"/>
    </row>
    <row r="54" spans="1:15" x14ac:dyDescent="0.3">
      <c r="C54" s="8"/>
    </row>
    <row r="55" spans="1:15" x14ac:dyDescent="0.3">
      <c r="C55" s="8"/>
    </row>
    <row r="56" spans="1:15" x14ac:dyDescent="0.3">
      <c r="C56" s="8"/>
    </row>
    <row r="57" spans="1:15" x14ac:dyDescent="0.3">
      <c r="C57" s="8"/>
    </row>
    <row r="58" spans="1:15" x14ac:dyDescent="0.3">
      <c r="C58" s="8"/>
    </row>
    <row r="59" spans="1:15" x14ac:dyDescent="0.3">
      <c r="C59" s="8"/>
    </row>
    <row r="60" spans="1:15" x14ac:dyDescent="0.3">
      <c r="C60" s="8"/>
    </row>
    <row r="61" spans="1:15" x14ac:dyDescent="0.3">
      <c r="C61" s="8"/>
    </row>
    <row r="62" spans="1:15" x14ac:dyDescent="0.3">
      <c r="C62" s="8"/>
    </row>
    <row r="63" spans="1:15" x14ac:dyDescent="0.3">
      <c r="C63" s="8"/>
    </row>
    <row r="64" spans="1:15" x14ac:dyDescent="0.3">
      <c r="C64" s="8"/>
    </row>
    <row r="65" spans="3:3" x14ac:dyDescent="0.3">
      <c r="C65" s="8"/>
    </row>
    <row r="66" spans="3:3" x14ac:dyDescent="0.3">
      <c r="C66" s="8"/>
    </row>
    <row r="67" spans="3:3" x14ac:dyDescent="0.3">
      <c r="C67" s="8"/>
    </row>
    <row r="68" spans="3:3" x14ac:dyDescent="0.3">
      <c r="C68" s="8"/>
    </row>
    <row r="69" spans="3:3" x14ac:dyDescent="0.3">
      <c r="C69" s="8"/>
    </row>
    <row r="70" spans="3:3" x14ac:dyDescent="0.3">
      <c r="C70" s="8"/>
    </row>
    <row r="71" spans="3:3" x14ac:dyDescent="0.3">
      <c r="C71" s="8"/>
    </row>
    <row r="72" spans="3:3" x14ac:dyDescent="0.3">
      <c r="C72" s="8"/>
    </row>
    <row r="73" spans="3:3" x14ac:dyDescent="0.3">
      <c r="C73" s="8"/>
    </row>
    <row r="74" spans="3:3" x14ac:dyDescent="0.3">
      <c r="C74" s="8"/>
    </row>
    <row r="75" spans="3:3" x14ac:dyDescent="0.3">
      <c r="C75" s="8"/>
    </row>
    <row r="76" spans="3:3" x14ac:dyDescent="0.3">
      <c r="C76" s="8"/>
    </row>
    <row r="77" spans="3:3" x14ac:dyDescent="0.3">
      <c r="C77" s="8"/>
    </row>
    <row r="78" spans="3:3" x14ac:dyDescent="0.3">
      <c r="C78" s="8"/>
    </row>
    <row r="79" spans="3:3" x14ac:dyDescent="0.3">
      <c r="C79" s="8"/>
    </row>
    <row r="80" spans="3:3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86" spans="3:3" x14ac:dyDescent="0.3">
      <c r="C86" s="8"/>
    </row>
    <row r="87" spans="3:3" x14ac:dyDescent="0.3">
      <c r="C87" s="8"/>
    </row>
    <row r="88" spans="3:3" x14ac:dyDescent="0.3">
      <c r="C88" s="8"/>
    </row>
    <row r="89" spans="3:3" x14ac:dyDescent="0.3">
      <c r="C89" s="8"/>
    </row>
    <row r="90" spans="3:3" x14ac:dyDescent="0.3">
      <c r="C90" s="8"/>
    </row>
    <row r="91" spans="3:3" x14ac:dyDescent="0.3">
      <c r="C91" s="8"/>
    </row>
    <row r="92" spans="3:3" x14ac:dyDescent="0.3">
      <c r="C92" s="8"/>
    </row>
    <row r="93" spans="3:3" x14ac:dyDescent="0.3">
      <c r="C93" s="8"/>
    </row>
    <row r="94" spans="3:3" x14ac:dyDescent="0.3">
      <c r="C94" s="8"/>
    </row>
    <row r="95" spans="3:3" x14ac:dyDescent="0.3">
      <c r="C95" s="8"/>
    </row>
    <row r="96" spans="3:3" x14ac:dyDescent="0.3">
      <c r="C96" s="8"/>
    </row>
    <row r="97" spans="3:3" x14ac:dyDescent="0.3">
      <c r="C97" s="8"/>
    </row>
    <row r="98" spans="3:3" x14ac:dyDescent="0.3">
      <c r="C98" s="8"/>
    </row>
    <row r="99" spans="3:3" x14ac:dyDescent="0.3">
      <c r="C99" s="8"/>
    </row>
    <row r="100" spans="3:3" x14ac:dyDescent="0.3">
      <c r="C100" s="8"/>
    </row>
    <row r="101" spans="3:3" x14ac:dyDescent="0.3">
      <c r="C101" s="8"/>
    </row>
    <row r="102" spans="3:3" x14ac:dyDescent="0.3">
      <c r="C102" s="8"/>
    </row>
    <row r="103" spans="3:3" x14ac:dyDescent="0.3">
      <c r="C103" s="8"/>
    </row>
    <row r="104" spans="3:3" x14ac:dyDescent="0.3">
      <c r="C104" s="8"/>
    </row>
    <row r="105" spans="3:3" x14ac:dyDescent="0.3">
      <c r="C105" s="8"/>
    </row>
    <row r="106" spans="3:3" x14ac:dyDescent="0.3">
      <c r="C106" s="8"/>
    </row>
    <row r="107" spans="3:3" x14ac:dyDescent="0.3">
      <c r="C107" s="8"/>
    </row>
    <row r="108" spans="3:3" x14ac:dyDescent="0.3">
      <c r="C108" s="8"/>
    </row>
    <row r="109" spans="3:3" x14ac:dyDescent="0.3">
      <c r="C109" s="8"/>
    </row>
    <row r="110" spans="3:3" x14ac:dyDescent="0.3">
      <c r="C110" s="8"/>
    </row>
    <row r="111" spans="3:3" x14ac:dyDescent="0.3">
      <c r="C111" s="8"/>
    </row>
    <row r="112" spans="3:3" x14ac:dyDescent="0.3">
      <c r="C112" s="8"/>
    </row>
    <row r="113" spans="3:3" x14ac:dyDescent="0.3">
      <c r="C113" s="8"/>
    </row>
    <row r="114" spans="3:3" x14ac:dyDescent="0.3">
      <c r="C114" s="8"/>
    </row>
    <row r="115" spans="3:3" x14ac:dyDescent="0.3">
      <c r="C115" s="8"/>
    </row>
    <row r="116" spans="3:3" x14ac:dyDescent="0.3">
      <c r="C116" s="8"/>
    </row>
    <row r="117" spans="3:3" x14ac:dyDescent="0.3">
      <c r="C117" s="8"/>
    </row>
    <row r="118" spans="3:3" x14ac:dyDescent="0.3">
      <c r="C118" s="8"/>
    </row>
    <row r="119" spans="3:3" x14ac:dyDescent="0.3">
      <c r="C119" s="8"/>
    </row>
    <row r="120" spans="3:3" x14ac:dyDescent="0.3">
      <c r="C120" s="8"/>
    </row>
    <row r="121" spans="3:3" x14ac:dyDescent="0.3">
      <c r="C121" s="8"/>
    </row>
    <row r="122" spans="3:3" x14ac:dyDescent="0.3">
      <c r="C122" s="8"/>
    </row>
    <row r="123" spans="3:3" x14ac:dyDescent="0.3">
      <c r="C123" s="8"/>
    </row>
    <row r="124" spans="3:3" x14ac:dyDescent="0.3">
      <c r="C124" s="8"/>
    </row>
  </sheetData>
  <mergeCells count="11">
    <mergeCell ref="J4:J5"/>
    <mergeCell ref="A3:A5"/>
    <mergeCell ref="B3:B5"/>
    <mergeCell ref="C3:C5"/>
    <mergeCell ref="D3:J3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1" right="0.1" top="0.1" bottom="0.1" header="0.1" footer="0.1"/>
  <pageSetup paperSize="9" scale="84" orientation="landscape" r:id="rId1"/>
  <headerFooter alignWithMargins="0"/>
  <ignoredErrors>
    <ignoredError sqref="F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23"/>
  <sheetViews>
    <sheetView view="pageBreakPreview" topLeftCell="A16" zoomScale="80" zoomScaleSheetLayoutView="80" workbookViewId="0">
      <selection activeCell="A42" sqref="A42"/>
    </sheetView>
  </sheetViews>
  <sheetFormatPr defaultRowHeight="16.5" x14ac:dyDescent="0.3"/>
  <cols>
    <col min="1" max="1" width="25.25" customWidth="1"/>
    <col min="2" max="2" width="11.875" customWidth="1"/>
    <col min="3" max="3" width="8.125" customWidth="1"/>
    <col min="4" max="4" width="9.5" customWidth="1"/>
    <col min="5" max="5" width="10" customWidth="1"/>
    <col min="6" max="6" width="8.875" customWidth="1"/>
    <col min="7" max="7" width="9.5" customWidth="1"/>
    <col min="8" max="8" width="7.875" customWidth="1"/>
    <col min="9" max="9" width="9.25" customWidth="1"/>
    <col min="10" max="10" width="9.875" customWidth="1"/>
    <col min="11" max="11" width="8.875" customWidth="1"/>
    <col min="12" max="12" width="9.375" customWidth="1"/>
    <col min="13" max="13" width="8.625" customWidth="1"/>
    <col min="14" max="14" width="9.625" customWidth="1"/>
    <col min="15" max="15" width="9.125" customWidth="1"/>
  </cols>
  <sheetData>
    <row r="1" spans="1:18" ht="58.5" x14ac:dyDescent="1.1000000000000001">
      <c r="D1" s="80" t="s">
        <v>184</v>
      </c>
      <c r="E1" s="80"/>
      <c r="F1" s="80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"/>
    </row>
    <row r="2" spans="1:18" ht="18" thickBot="1" x14ac:dyDescent="0.35">
      <c r="A2" s="17"/>
      <c r="D2" s="15"/>
    </row>
    <row r="3" spans="1:18" ht="18" customHeight="1" thickBot="1" x14ac:dyDescent="0.35">
      <c r="A3" s="727" t="s">
        <v>7</v>
      </c>
      <c r="B3" s="721" t="s">
        <v>173</v>
      </c>
      <c r="C3" s="721" t="s">
        <v>177</v>
      </c>
      <c r="D3" s="724" t="s">
        <v>174</v>
      </c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6"/>
    </row>
    <row r="4" spans="1:18" ht="16.5" customHeight="1" x14ac:dyDescent="0.3">
      <c r="A4" s="728"/>
      <c r="B4" s="722"/>
      <c r="C4" s="722"/>
      <c r="D4" s="376" t="s">
        <v>58</v>
      </c>
      <c r="E4" s="371" t="s">
        <v>5</v>
      </c>
      <c r="F4" s="377" t="s">
        <v>6</v>
      </c>
      <c r="G4" s="378" t="s">
        <v>175</v>
      </c>
      <c r="H4" s="371" t="s">
        <v>33</v>
      </c>
      <c r="I4" s="371" t="s">
        <v>44</v>
      </c>
      <c r="J4" s="379" t="s">
        <v>9</v>
      </c>
      <c r="K4" s="379" t="s">
        <v>8</v>
      </c>
      <c r="L4" s="379" t="s">
        <v>132</v>
      </c>
      <c r="M4" s="379" t="s">
        <v>37</v>
      </c>
      <c r="N4" s="371" t="s">
        <v>51</v>
      </c>
      <c r="O4" s="380" t="s">
        <v>43</v>
      </c>
    </row>
    <row r="5" spans="1:18" ht="17.25" thickBot="1" x14ac:dyDescent="0.35">
      <c r="A5" s="729"/>
      <c r="B5" s="723"/>
      <c r="C5" s="723"/>
      <c r="D5" s="381" t="s">
        <v>11</v>
      </c>
      <c r="E5" s="71"/>
      <c r="F5" s="370"/>
      <c r="G5" s="60" t="s">
        <v>176</v>
      </c>
      <c r="H5" s="372"/>
      <c r="I5" s="372"/>
      <c r="J5" s="59" t="s">
        <v>13</v>
      </c>
      <c r="K5" s="59" t="s">
        <v>12</v>
      </c>
      <c r="L5" s="59" t="s">
        <v>13</v>
      </c>
      <c r="M5" s="59" t="s">
        <v>14</v>
      </c>
      <c r="N5" s="372"/>
      <c r="O5" s="62"/>
    </row>
    <row r="6" spans="1:18" s="11" customFormat="1" ht="18" customHeight="1" x14ac:dyDescent="0.3">
      <c r="A6" s="434" t="s">
        <v>207</v>
      </c>
      <c r="B6" s="410">
        <v>1616</v>
      </c>
      <c r="C6" s="413">
        <v>42704</v>
      </c>
      <c r="D6" s="426">
        <f>C6+9</f>
        <v>42713</v>
      </c>
      <c r="E6" s="426">
        <f>C6+9</f>
        <v>42713</v>
      </c>
      <c r="F6" s="426">
        <f>C6+9</f>
        <v>42713</v>
      </c>
      <c r="G6" s="426">
        <f>C6+9</f>
        <v>42713</v>
      </c>
      <c r="H6" s="426">
        <f>C6+9</f>
        <v>42713</v>
      </c>
      <c r="I6" s="426">
        <f>C6+9</f>
        <v>42713</v>
      </c>
      <c r="J6" s="435">
        <f>C6+9</f>
        <v>42713</v>
      </c>
      <c r="K6" s="426">
        <f>G6+9</f>
        <v>42722</v>
      </c>
      <c r="L6" s="426">
        <f>G6+9</f>
        <v>42722</v>
      </c>
      <c r="M6" s="426">
        <f>G6+9</f>
        <v>42722</v>
      </c>
      <c r="N6" s="435">
        <f>G6+9</f>
        <v>42722</v>
      </c>
      <c r="O6" s="435">
        <f>H6+9</f>
        <v>42722</v>
      </c>
    </row>
    <row r="7" spans="1:18" s="11" customFormat="1" ht="18" customHeight="1" x14ac:dyDescent="0.3">
      <c r="A7" s="436" t="s">
        <v>271</v>
      </c>
      <c r="B7" s="427">
        <v>1602</v>
      </c>
      <c r="C7" s="428">
        <v>42711</v>
      </c>
      <c r="D7" s="415">
        <f t="shared" ref="D7:D11" si="0">C7+9</f>
        <v>42720</v>
      </c>
      <c r="E7" s="415">
        <f t="shared" ref="E7:E8" si="1">C7+9</f>
        <v>42720</v>
      </c>
      <c r="F7" s="415">
        <f t="shared" ref="F7:F8" si="2">C7+9</f>
        <v>42720</v>
      </c>
      <c r="G7" s="415">
        <f t="shared" ref="G7:G8" si="3">C7+9</f>
        <v>42720</v>
      </c>
      <c r="H7" s="415">
        <f t="shared" ref="H7:H8" si="4">C7+9</f>
        <v>42720</v>
      </c>
      <c r="I7" s="415">
        <f t="shared" ref="I7:I8" si="5">C7+9</f>
        <v>42720</v>
      </c>
      <c r="J7" s="416">
        <f t="shared" ref="J7:J8" si="6">C7+9</f>
        <v>42720</v>
      </c>
      <c r="K7" s="415">
        <f t="shared" ref="K7:K8" si="7">G7+9</f>
        <v>42729</v>
      </c>
      <c r="L7" s="415">
        <f t="shared" ref="L7:L8" si="8">G7+9</f>
        <v>42729</v>
      </c>
      <c r="M7" s="415">
        <f t="shared" ref="M7:M8" si="9">G7+9</f>
        <v>42729</v>
      </c>
      <c r="N7" s="416">
        <f t="shared" ref="N7:O8" si="10">G7+9</f>
        <v>42729</v>
      </c>
      <c r="O7" s="416">
        <f t="shared" si="10"/>
        <v>42729</v>
      </c>
    </row>
    <row r="8" spans="1:18" s="11" customFormat="1" ht="18" customHeight="1" x14ac:dyDescent="0.3">
      <c r="A8" s="436" t="s">
        <v>267</v>
      </c>
      <c r="B8" s="429">
        <v>4</v>
      </c>
      <c r="C8" s="428">
        <v>42718</v>
      </c>
      <c r="D8" s="415">
        <f t="shared" si="0"/>
        <v>42727</v>
      </c>
      <c r="E8" s="415">
        <f t="shared" si="1"/>
        <v>42727</v>
      </c>
      <c r="F8" s="415">
        <f t="shared" si="2"/>
        <v>42727</v>
      </c>
      <c r="G8" s="415">
        <f t="shared" si="3"/>
        <v>42727</v>
      </c>
      <c r="H8" s="415">
        <f t="shared" si="4"/>
        <v>42727</v>
      </c>
      <c r="I8" s="415">
        <f t="shared" si="5"/>
        <v>42727</v>
      </c>
      <c r="J8" s="416">
        <f t="shared" si="6"/>
        <v>42727</v>
      </c>
      <c r="K8" s="415">
        <f t="shared" si="7"/>
        <v>42736</v>
      </c>
      <c r="L8" s="415">
        <f t="shared" si="8"/>
        <v>42736</v>
      </c>
      <c r="M8" s="415">
        <f t="shared" si="9"/>
        <v>42736</v>
      </c>
      <c r="N8" s="416">
        <f t="shared" si="10"/>
        <v>42736</v>
      </c>
      <c r="O8" s="416">
        <f t="shared" si="10"/>
        <v>42736</v>
      </c>
    </row>
    <row r="9" spans="1:18" s="11" customFormat="1" ht="18" customHeight="1" x14ac:dyDescent="0.3">
      <c r="A9" s="436" t="s">
        <v>280</v>
      </c>
      <c r="B9" s="427">
        <v>1601</v>
      </c>
      <c r="C9" s="411">
        <v>42711</v>
      </c>
      <c r="D9" s="415">
        <f>C9+9</f>
        <v>42720</v>
      </c>
      <c r="E9" s="415">
        <f>C9+9</f>
        <v>42720</v>
      </c>
      <c r="F9" s="415">
        <f>C9+9</f>
        <v>42720</v>
      </c>
      <c r="G9" s="415">
        <f>C9+9</f>
        <v>42720</v>
      </c>
      <c r="H9" s="415">
        <f>C9+9</f>
        <v>42720</v>
      </c>
      <c r="I9" s="415">
        <f>C9+9</f>
        <v>42720</v>
      </c>
      <c r="J9" s="416">
        <f>C9+9</f>
        <v>42720</v>
      </c>
      <c r="K9" s="415">
        <f>G9+9</f>
        <v>42729</v>
      </c>
      <c r="L9" s="415">
        <f>G9+9</f>
        <v>42729</v>
      </c>
      <c r="M9" s="415">
        <f>G9+9</f>
        <v>42729</v>
      </c>
      <c r="N9" s="416">
        <f>G9+9</f>
        <v>42729</v>
      </c>
      <c r="O9" s="416">
        <f>H9+9</f>
        <v>42729</v>
      </c>
    </row>
    <row r="10" spans="1:18" s="11" customFormat="1" ht="18" customHeight="1" x14ac:dyDescent="0.3">
      <c r="A10" s="436" t="s">
        <v>197</v>
      </c>
      <c r="B10" s="427">
        <v>81</v>
      </c>
      <c r="C10" s="411">
        <v>42718</v>
      </c>
      <c r="D10" s="415">
        <f t="shared" si="0"/>
        <v>42727</v>
      </c>
      <c r="E10" s="415">
        <f t="shared" ref="E10:E11" si="11">C10+9</f>
        <v>42727</v>
      </c>
      <c r="F10" s="415">
        <f t="shared" ref="F10:F11" si="12">C10+9</f>
        <v>42727</v>
      </c>
      <c r="G10" s="415">
        <f t="shared" ref="G10:G11" si="13">C10+9</f>
        <v>42727</v>
      </c>
      <c r="H10" s="415">
        <f t="shared" ref="H10:H11" si="14">C10+9</f>
        <v>42727</v>
      </c>
      <c r="I10" s="415">
        <f t="shared" ref="I10:I11" si="15">C10+9</f>
        <v>42727</v>
      </c>
      <c r="J10" s="416">
        <f t="shared" ref="J10:J11" si="16">C10+9</f>
        <v>42727</v>
      </c>
      <c r="K10" s="415">
        <f t="shared" ref="K10:K11" si="17">G10+9</f>
        <v>42736</v>
      </c>
      <c r="L10" s="415">
        <f t="shared" ref="L10:L11" si="18">G10+9</f>
        <v>42736</v>
      </c>
      <c r="M10" s="415">
        <f t="shared" ref="M10:M11" si="19">G10+9</f>
        <v>42736</v>
      </c>
      <c r="N10" s="416">
        <f t="shared" ref="N10:O11" si="20">G10+9</f>
        <v>42736</v>
      </c>
      <c r="O10" s="416">
        <f t="shared" si="20"/>
        <v>42736</v>
      </c>
    </row>
    <row r="11" spans="1:18" s="11" customFormat="1" ht="18" customHeight="1" x14ac:dyDescent="0.3">
      <c r="A11" s="436" t="s">
        <v>264</v>
      </c>
      <c r="B11" s="427">
        <v>4</v>
      </c>
      <c r="C11" s="411">
        <v>42725</v>
      </c>
      <c r="D11" s="415">
        <f t="shared" si="0"/>
        <v>42734</v>
      </c>
      <c r="E11" s="415">
        <f t="shared" si="11"/>
        <v>42734</v>
      </c>
      <c r="F11" s="415">
        <f t="shared" si="12"/>
        <v>42734</v>
      </c>
      <c r="G11" s="415">
        <f t="shared" si="13"/>
        <v>42734</v>
      </c>
      <c r="H11" s="415">
        <f t="shared" si="14"/>
        <v>42734</v>
      </c>
      <c r="I11" s="415">
        <f t="shared" si="15"/>
        <v>42734</v>
      </c>
      <c r="J11" s="416">
        <f t="shared" si="16"/>
        <v>42734</v>
      </c>
      <c r="K11" s="415">
        <f t="shared" si="17"/>
        <v>42743</v>
      </c>
      <c r="L11" s="415">
        <f t="shared" si="18"/>
        <v>42743</v>
      </c>
      <c r="M11" s="415">
        <f t="shared" si="19"/>
        <v>42743</v>
      </c>
      <c r="N11" s="416">
        <f t="shared" si="20"/>
        <v>42743</v>
      </c>
      <c r="O11" s="416">
        <f t="shared" si="20"/>
        <v>42743</v>
      </c>
    </row>
    <row r="12" spans="1:18" s="11" customFormat="1" ht="18" customHeight="1" x14ac:dyDescent="0.3">
      <c r="A12" s="436" t="s">
        <v>233</v>
      </c>
      <c r="B12" s="427">
        <v>6</v>
      </c>
      <c r="C12" s="411">
        <v>42707</v>
      </c>
      <c r="D12" s="415">
        <f>C12+10</f>
        <v>42717</v>
      </c>
      <c r="E12" s="415">
        <f>C12+10</f>
        <v>42717</v>
      </c>
      <c r="F12" s="415">
        <f>C12+10</f>
        <v>42717</v>
      </c>
      <c r="G12" s="415">
        <f>C12+10</f>
        <v>42717</v>
      </c>
      <c r="H12" s="415">
        <f>C12+10</f>
        <v>42717</v>
      </c>
      <c r="I12" s="415">
        <f>C12+10</f>
        <v>42717</v>
      </c>
      <c r="J12" s="416">
        <f>C12+10</f>
        <v>42717</v>
      </c>
      <c r="K12" s="415">
        <f>G12+10</f>
        <v>42727</v>
      </c>
      <c r="L12" s="415">
        <f>G12+10</f>
        <v>42727</v>
      </c>
      <c r="M12" s="415">
        <f>G12+10</f>
        <v>42727</v>
      </c>
      <c r="N12" s="416">
        <f>G12+10</f>
        <v>42727</v>
      </c>
      <c r="O12" s="416">
        <f>H12+10</f>
        <v>42727</v>
      </c>
    </row>
    <row r="13" spans="1:18" s="318" customFormat="1" ht="18" customHeight="1" x14ac:dyDescent="0.3">
      <c r="A13" s="436" t="s">
        <v>230</v>
      </c>
      <c r="B13" s="427">
        <v>1609</v>
      </c>
      <c r="C13" s="411">
        <v>42714</v>
      </c>
      <c r="D13" s="415">
        <f>C13+10</f>
        <v>42724</v>
      </c>
      <c r="E13" s="415">
        <f t="shared" ref="E13:E14" si="21">C13+10</f>
        <v>42724</v>
      </c>
      <c r="F13" s="415">
        <f t="shared" ref="F13:F14" si="22">C13+10</f>
        <v>42724</v>
      </c>
      <c r="G13" s="415">
        <f t="shared" ref="G13:G14" si="23">C13+10</f>
        <v>42724</v>
      </c>
      <c r="H13" s="415">
        <f t="shared" ref="H13:H14" si="24">C13+10</f>
        <v>42724</v>
      </c>
      <c r="I13" s="415">
        <f t="shared" ref="I13:I14" si="25">C13+10</f>
        <v>42724</v>
      </c>
      <c r="J13" s="416">
        <f t="shared" ref="J13:J14" si="26">C13+10</f>
        <v>42724</v>
      </c>
      <c r="K13" s="415">
        <f t="shared" ref="K13:K14" si="27">G13+10</f>
        <v>42734</v>
      </c>
      <c r="L13" s="415">
        <f t="shared" ref="L13:L14" si="28">G13+10</f>
        <v>42734</v>
      </c>
      <c r="M13" s="415">
        <f t="shared" ref="M13:M14" si="29">G13+10</f>
        <v>42734</v>
      </c>
      <c r="N13" s="416">
        <f t="shared" ref="N13:O14" si="30">G13+10</f>
        <v>42734</v>
      </c>
      <c r="O13" s="416">
        <f t="shared" si="30"/>
        <v>42734</v>
      </c>
    </row>
    <row r="14" spans="1:18" s="11" customFormat="1" ht="18" customHeight="1" x14ac:dyDescent="0.3">
      <c r="A14" s="436" t="s">
        <v>231</v>
      </c>
      <c r="B14" s="427">
        <v>9</v>
      </c>
      <c r="C14" s="411">
        <v>42721</v>
      </c>
      <c r="D14" s="415">
        <f>C14+10</f>
        <v>42731</v>
      </c>
      <c r="E14" s="415">
        <f t="shared" si="21"/>
        <v>42731</v>
      </c>
      <c r="F14" s="415">
        <f t="shared" si="22"/>
        <v>42731</v>
      </c>
      <c r="G14" s="415">
        <f t="shared" si="23"/>
        <v>42731</v>
      </c>
      <c r="H14" s="415">
        <f t="shared" si="24"/>
        <v>42731</v>
      </c>
      <c r="I14" s="415">
        <f t="shared" si="25"/>
        <v>42731</v>
      </c>
      <c r="J14" s="416">
        <f t="shared" si="26"/>
        <v>42731</v>
      </c>
      <c r="K14" s="415">
        <f t="shared" si="27"/>
        <v>42741</v>
      </c>
      <c r="L14" s="415">
        <f t="shared" si="28"/>
        <v>42741</v>
      </c>
      <c r="M14" s="415">
        <f t="shared" si="29"/>
        <v>42741</v>
      </c>
      <c r="N14" s="416">
        <f t="shared" si="30"/>
        <v>42741</v>
      </c>
      <c r="O14" s="416">
        <f t="shared" si="30"/>
        <v>42741</v>
      </c>
    </row>
    <row r="15" spans="1:18" s="11" customFormat="1" ht="18" customHeight="1" x14ac:dyDescent="0.3">
      <c r="A15" s="436" t="s">
        <v>235</v>
      </c>
      <c r="B15" s="430">
        <v>1610</v>
      </c>
      <c r="C15" s="411">
        <v>42708</v>
      </c>
      <c r="D15" s="415">
        <f>$C15+15</f>
        <v>42723</v>
      </c>
      <c r="E15" s="415">
        <f t="shared" ref="E15:O17" si="31">$C15+15</f>
        <v>42723</v>
      </c>
      <c r="F15" s="415">
        <f t="shared" si="31"/>
        <v>42723</v>
      </c>
      <c r="G15" s="415">
        <f t="shared" si="31"/>
        <v>42723</v>
      </c>
      <c r="H15" s="415">
        <f t="shared" si="31"/>
        <v>42723</v>
      </c>
      <c r="I15" s="415">
        <f t="shared" si="31"/>
        <v>42723</v>
      </c>
      <c r="J15" s="416">
        <f t="shared" si="31"/>
        <v>42723</v>
      </c>
      <c r="K15" s="415">
        <f t="shared" si="31"/>
        <v>42723</v>
      </c>
      <c r="L15" s="415">
        <f t="shared" si="31"/>
        <v>42723</v>
      </c>
      <c r="M15" s="415">
        <f t="shared" si="31"/>
        <v>42723</v>
      </c>
      <c r="N15" s="416">
        <f t="shared" si="31"/>
        <v>42723</v>
      </c>
      <c r="O15" s="416">
        <f t="shared" si="31"/>
        <v>42723</v>
      </c>
    </row>
    <row r="16" spans="1:18" s="11" customFormat="1" ht="18" customHeight="1" x14ac:dyDescent="0.3">
      <c r="A16" s="436" t="s">
        <v>219</v>
      </c>
      <c r="B16" s="430">
        <v>16012</v>
      </c>
      <c r="C16" s="411">
        <v>42715</v>
      </c>
      <c r="D16" s="415">
        <f>$C16+15</f>
        <v>42730</v>
      </c>
      <c r="E16" s="415">
        <f t="shared" si="31"/>
        <v>42730</v>
      </c>
      <c r="F16" s="415">
        <f t="shared" si="31"/>
        <v>42730</v>
      </c>
      <c r="G16" s="415">
        <f t="shared" si="31"/>
        <v>42730</v>
      </c>
      <c r="H16" s="415">
        <f t="shared" si="31"/>
        <v>42730</v>
      </c>
      <c r="I16" s="415">
        <f t="shared" si="31"/>
        <v>42730</v>
      </c>
      <c r="J16" s="416">
        <f t="shared" si="31"/>
        <v>42730</v>
      </c>
      <c r="K16" s="415">
        <f t="shared" si="31"/>
        <v>42730</v>
      </c>
      <c r="L16" s="415">
        <f t="shared" si="31"/>
        <v>42730</v>
      </c>
      <c r="M16" s="415">
        <f t="shared" si="31"/>
        <v>42730</v>
      </c>
      <c r="N16" s="416">
        <f t="shared" si="31"/>
        <v>42730</v>
      </c>
      <c r="O16" s="416">
        <f t="shared" si="31"/>
        <v>42730</v>
      </c>
    </row>
    <row r="17" spans="1:15" s="11" customFormat="1" ht="18" customHeight="1" x14ac:dyDescent="0.3">
      <c r="A17" s="436" t="s">
        <v>208</v>
      </c>
      <c r="B17" s="430">
        <v>1611</v>
      </c>
      <c r="C17" s="411">
        <v>42722</v>
      </c>
      <c r="D17" s="415">
        <f>$C17+15</f>
        <v>42737</v>
      </c>
      <c r="E17" s="415">
        <f t="shared" si="31"/>
        <v>42737</v>
      </c>
      <c r="F17" s="415">
        <f t="shared" si="31"/>
        <v>42737</v>
      </c>
      <c r="G17" s="415">
        <f t="shared" si="31"/>
        <v>42737</v>
      </c>
      <c r="H17" s="415">
        <f t="shared" si="31"/>
        <v>42737</v>
      </c>
      <c r="I17" s="415">
        <f t="shared" si="31"/>
        <v>42737</v>
      </c>
      <c r="J17" s="416">
        <f t="shared" si="31"/>
        <v>42737</v>
      </c>
      <c r="K17" s="415">
        <f t="shared" si="31"/>
        <v>42737</v>
      </c>
      <c r="L17" s="415">
        <f t="shared" si="31"/>
        <v>42737</v>
      </c>
      <c r="M17" s="415">
        <f t="shared" si="31"/>
        <v>42737</v>
      </c>
      <c r="N17" s="416">
        <f t="shared" si="31"/>
        <v>42737</v>
      </c>
      <c r="O17" s="416">
        <f t="shared" si="31"/>
        <v>42737</v>
      </c>
    </row>
    <row r="18" spans="1:15" s="11" customFormat="1" ht="18" customHeight="1" x14ac:dyDescent="0.3">
      <c r="A18" s="436" t="s">
        <v>215</v>
      </c>
      <c r="B18" s="430">
        <v>15</v>
      </c>
      <c r="C18" s="431">
        <v>42706</v>
      </c>
      <c r="D18" s="415">
        <f>$C18+14</f>
        <v>42720</v>
      </c>
      <c r="E18" s="415">
        <f t="shared" ref="E18:O20" si="32">$C18+14</f>
        <v>42720</v>
      </c>
      <c r="F18" s="415">
        <f t="shared" si="32"/>
        <v>42720</v>
      </c>
      <c r="G18" s="415">
        <f t="shared" si="32"/>
        <v>42720</v>
      </c>
      <c r="H18" s="415">
        <f t="shared" si="32"/>
        <v>42720</v>
      </c>
      <c r="I18" s="415">
        <f t="shared" si="32"/>
        <v>42720</v>
      </c>
      <c r="J18" s="416">
        <f t="shared" si="32"/>
        <v>42720</v>
      </c>
      <c r="K18" s="415">
        <f t="shared" si="32"/>
        <v>42720</v>
      </c>
      <c r="L18" s="415">
        <f t="shared" si="32"/>
        <v>42720</v>
      </c>
      <c r="M18" s="415">
        <f t="shared" si="32"/>
        <v>42720</v>
      </c>
      <c r="N18" s="416">
        <f t="shared" si="32"/>
        <v>42720</v>
      </c>
      <c r="O18" s="416">
        <f t="shared" si="32"/>
        <v>42720</v>
      </c>
    </row>
    <row r="19" spans="1:15" s="11" customFormat="1" ht="18" customHeight="1" x14ac:dyDescent="0.3">
      <c r="A19" s="436" t="s">
        <v>269</v>
      </c>
      <c r="B19" s="427">
        <v>16010</v>
      </c>
      <c r="C19" s="417">
        <v>42713</v>
      </c>
      <c r="D19" s="415">
        <f>$C19+14</f>
        <v>42727</v>
      </c>
      <c r="E19" s="415">
        <f t="shared" si="32"/>
        <v>42727</v>
      </c>
      <c r="F19" s="415">
        <f t="shared" si="32"/>
        <v>42727</v>
      </c>
      <c r="G19" s="415">
        <f t="shared" si="32"/>
        <v>42727</v>
      </c>
      <c r="H19" s="415">
        <f t="shared" si="32"/>
        <v>42727</v>
      </c>
      <c r="I19" s="415">
        <f t="shared" si="32"/>
        <v>42727</v>
      </c>
      <c r="J19" s="416">
        <f t="shared" si="32"/>
        <v>42727</v>
      </c>
      <c r="K19" s="415">
        <f t="shared" si="32"/>
        <v>42727</v>
      </c>
      <c r="L19" s="415">
        <f t="shared" si="32"/>
        <v>42727</v>
      </c>
      <c r="M19" s="415">
        <f t="shared" si="32"/>
        <v>42727</v>
      </c>
      <c r="N19" s="416">
        <f t="shared" si="32"/>
        <v>42727</v>
      </c>
      <c r="O19" s="416">
        <f t="shared" si="32"/>
        <v>42727</v>
      </c>
    </row>
    <row r="20" spans="1:15" s="11" customFormat="1" ht="18" customHeight="1" x14ac:dyDescent="0.3">
      <c r="A20" s="436" t="s">
        <v>122</v>
      </c>
      <c r="B20" s="430">
        <v>1612</v>
      </c>
      <c r="C20" s="417">
        <v>42720</v>
      </c>
      <c r="D20" s="415">
        <f>$C20+14</f>
        <v>42734</v>
      </c>
      <c r="E20" s="415">
        <f t="shared" si="32"/>
        <v>42734</v>
      </c>
      <c r="F20" s="415">
        <f t="shared" si="32"/>
        <v>42734</v>
      </c>
      <c r="G20" s="415">
        <f t="shared" si="32"/>
        <v>42734</v>
      </c>
      <c r="H20" s="415">
        <f t="shared" si="32"/>
        <v>42734</v>
      </c>
      <c r="I20" s="415">
        <f t="shared" si="32"/>
        <v>42734</v>
      </c>
      <c r="J20" s="416">
        <f t="shared" si="32"/>
        <v>42734</v>
      </c>
      <c r="K20" s="415">
        <f t="shared" si="32"/>
        <v>42734</v>
      </c>
      <c r="L20" s="415">
        <f t="shared" si="32"/>
        <v>42734</v>
      </c>
      <c r="M20" s="415">
        <f t="shared" si="32"/>
        <v>42734</v>
      </c>
      <c r="N20" s="416">
        <f t="shared" si="32"/>
        <v>42734</v>
      </c>
      <c r="O20" s="416">
        <f t="shared" si="32"/>
        <v>42734</v>
      </c>
    </row>
    <row r="21" spans="1:15" s="318" customFormat="1" ht="18" customHeight="1" x14ac:dyDescent="0.3">
      <c r="A21" s="436" t="s">
        <v>201</v>
      </c>
      <c r="B21" s="427">
        <v>116</v>
      </c>
      <c r="C21" s="431">
        <v>42705</v>
      </c>
      <c r="D21" s="415">
        <f t="shared" ref="D21:O26" si="33">$C21+14</f>
        <v>42719</v>
      </c>
      <c r="E21" s="415">
        <f t="shared" si="33"/>
        <v>42719</v>
      </c>
      <c r="F21" s="415">
        <f t="shared" si="33"/>
        <v>42719</v>
      </c>
      <c r="G21" s="415">
        <f t="shared" si="33"/>
        <v>42719</v>
      </c>
      <c r="H21" s="415">
        <f t="shared" si="33"/>
        <v>42719</v>
      </c>
      <c r="I21" s="415">
        <f t="shared" si="33"/>
        <v>42719</v>
      </c>
      <c r="J21" s="416">
        <f t="shared" si="33"/>
        <v>42719</v>
      </c>
      <c r="K21" s="415">
        <f t="shared" si="33"/>
        <v>42719</v>
      </c>
      <c r="L21" s="415">
        <f t="shared" si="33"/>
        <v>42719</v>
      </c>
      <c r="M21" s="415">
        <f t="shared" si="33"/>
        <v>42719</v>
      </c>
      <c r="N21" s="416">
        <f t="shared" si="33"/>
        <v>42719</v>
      </c>
      <c r="O21" s="416">
        <f t="shared" si="33"/>
        <v>42719</v>
      </c>
    </row>
    <row r="22" spans="1:15" s="11" customFormat="1" ht="18" customHeight="1" x14ac:dyDescent="0.3">
      <c r="A22" s="436" t="s">
        <v>220</v>
      </c>
      <c r="B22" s="427" t="s">
        <v>283</v>
      </c>
      <c r="C22" s="417">
        <v>42712</v>
      </c>
      <c r="D22" s="415">
        <f t="shared" si="33"/>
        <v>42726</v>
      </c>
      <c r="E22" s="415">
        <f t="shared" si="33"/>
        <v>42726</v>
      </c>
      <c r="F22" s="415">
        <f t="shared" si="33"/>
        <v>42726</v>
      </c>
      <c r="G22" s="415">
        <f t="shared" si="33"/>
        <v>42726</v>
      </c>
      <c r="H22" s="415">
        <f t="shared" si="33"/>
        <v>42726</v>
      </c>
      <c r="I22" s="415">
        <f t="shared" si="33"/>
        <v>42726</v>
      </c>
      <c r="J22" s="416">
        <f t="shared" si="33"/>
        <v>42726</v>
      </c>
      <c r="K22" s="415">
        <f t="shared" si="33"/>
        <v>42726</v>
      </c>
      <c r="L22" s="415">
        <f t="shared" si="33"/>
        <v>42726</v>
      </c>
      <c r="M22" s="415">
        <f t="shared" si="33"/>
        <v>42726</v>
      </c>
      <c r="N22" s="416">
        <f t="shared" si="33"/>
        <v>42726</v>
      </c>
      <c r="O22" s="416">
        <f t="shared" si="33"/>
        <v>42726</v>
      </c>
    </row>
    <row r="23" spans="1:15" s="11" customFormat="1" ht="18" customHeight="1" x14ac:dyDescent="0.3">
      <c r="A23" s="436" t="s">
        <v>265</v>
      </c>
      <c r="B23" s="427">
        <v>120</v>
      </c>
      <c r="C23" s="417">
        <v>42719</v>
      </c>
      <c r="D23" s="415">
        <f t="shared" si="33"/>
        <v>42733</v>
      </c>
      <c r="E23" s="415">
        <f t="shared" si="33"/>
        <v>42733</v>
      </c>
      <c r="F23" s="415">
        <f t="shared" si="33"/>
        <v>42733</v>
      </c>
      <c r="G23" s="415">
        <f t="shared" si="33"/>
        <v>42733</v>
      </c>
      <c r="H23" s="415">
        <f t="shared" si="33"/>
        <v>42733</v>
      </c>
      <c r="I23" s="415">
        <f t="shared" si="33"/>
        <v>42733</v>
      </c>
      <c r="J23" s="416">
        <f t="shared" si="33"/>
        <v>42733</v>
      </c>
      <c r="K23" s="415">
        <f t="shared" si="33"/>
        <v>42733</v>
      </c>
      <c r="L23" s="415">
        <f t="shared" si="33"/>
        <v>42733</v>
      </c>
      <c r="M23" s="415">
        <f t="shared" si="33"/>
        <v>42733</v>
      </c>
      <c r="N23" s="416">
        <f t="shared" si="33"/>
        <v>42733</v>
      </c>
      <c r="O23" s="416">
        <f t="shared" si="33"/>
        <v>42733</v>
      </c>
    </row>
    <row r="24" spans="1:15" s="11" customFormat="1" ht="18" customHeight="1" x14ac:dyDescent="0.3">
      <c r="A24" s="437" t="s">
        <v>275</v>
      </c>
      <c r="B24" s="427">
        <v>8</v>
      </c>
      <c r="C24" s="411">
        <v>42710</v>
      </c>
      <c r="D24" s="415">
        <f t="shared" si="33"/>
        <v>42724</v>
      </c>
      <c r="E24" s="415">
        <f t="shared" si="33"/>
        <v>42724</v>
      </c>
      <c r="F24" s="415">
        <f t="shared" si="33"/>
        <v>42724</v>
      </c>
      <c r="G24" s="415">
        <f t="shared" si="33"/>
        <v>42724</v>
      </c>
      <c r="H24" s="415">
        <f t="shared" si="33"/>
        <v>42724</v>
      </c>
      <c r="I24" s="415">
        <f t="shared" si="33"/>
        <v>42724</v>
      </c>
      <c r="J24" s="416">
        <f t="shared" si="33"/>
        <v>42724</v>
      </c>
      <c r="K24" s="415">
        <f t="shared" si="33"/>
        <v>42724</v>
      </c>
      <c r="L24" s="415">
        <f t="shared" si="33"/>
        <v>42724</v>
      </c>
      <c r="M24" s="415">
        <f t="shared" si="33"/>
        <v>42724</v>
      </c>
      <c r="N24" s="416">
        <f t="shared" si="33"/>
        <v>42724</v>
      </c>
      <c r="O24" s="416">
        <f t="shared" si="33"/>
        <v>42724</v>
      </c>
    </row>
    <row r="25" spans="1:15" s="11" customFormat="1" ht="18" customHeight="1" x14ac:dyDescent="0.3">
      <c r="A25" s="437" t="s">
        <v>276</v>
      </c>
      <c r="B25" s="427">
        <v>1603</v>
      </c>
      <c r="C25" s="411">
        <v>42717</v>
      </c>
      <c r="D25" s="415">
        <f t="shared" si="33"/>
        <v>42731</v>
      </c>
      <c r="E25" s="415">
        <f t="shared" si="33"/>
        <v>42731</v>
      </c>
      <c r="F25" s="415">
        <f t="shared" si="33"/>
        <v>42731</v>
      </c>
      <c r="G25" s="415">
        <f t="shared" si="33"/>
        <v>42731</v>
      </c>
      <c r="H25" s="415">
        <f t="shared" si="33"/>
        <v>42731</v>
      </c>
      <c r="I25" s="415">
        <f t="shared" si="33"/>
        <v>42731</v>
      </c>
      <c r="J25" s="416">
        <f t="shared" si="33"/>
        <v>42731</v>
      </c>
      <c r="K25" s="415">
        <f t="shared" si="33"/>
        <v>42731</v>
      </c>
      <c r="L25" s="415">
        <f t="shared" si="33"/>
        <v>42731</v>
      </c>
      <c r="M25" s="415">
        <f t="shared" si="33"/>
        <v>42731</v>
      </c>
      <c r="N25" s="416">
        <f t="shared" si="33"/>
        <v>42731</v>
      </c>
      <c r="O25" s="416">
        <f t="shared" si="33"/>
        <v>42731</v>
      </c>
    </row>
    <row r="26" spans="1:15" s="11" customFormat="1" ht="18" customHeight="1" thickBot="1" x14ac:dyDescent="0.35">
      <c r="A26" s="437" t="s">
        <v>277</v>
      </c>
      <c r="B26" s="427">
        <v>29</v>
      </c>
      <c r="C26" s="411">
        <v>42724</v>
      </c>
      <c r="D26" s="415">
        <f t="shared" si="33"/>
        <v>42738</v>
      </c>
      <c r="E26" s="415">
        <f t="shared" si="33"/>
        <v>42738</v>
      </c>
      <c r="F26" s="415">
        <f t="shared" si="33"/>
        <v>42738</v>
      </c>
      <c r="G26" s="415">
        <f t="shared" si="33"/>
        <v>42738</v>
      </c>
      <c r="H26" s="415">
        <f t="shared" si="33"/>
        <v>42738</v>
      </c>
      <c r="I26" s="415">
        <f t="shared" si="33"/>
        <v>42738</v>
      </c>
      <c r="J26" s="416">
        <f t="shared" si="33"/>
        <v>42738</v>
      </c>
      <c r="K26" s="415">
        <f t="shared" si="33"/>
        <v>42738</v>
      </c>
      <c r="L26" s="415">
        <f t="shared" si="33"/>
        <v>42738</v>
      </c>
      <c r="M26" s="415">
        <f t="shared" si="33"/>
        <v>42738</v>
      </c>
      <c r="N26" s="416">
        <f t="shared" si="33"/>
        <v>42738</v>
      </c>
      <c r="O26" s="416">
        <f t="shared" si="33"/>
        <v>42738</v>
      </c>
    </row>
    <row r="27" spans="1:15" s="11" customFormat="1" ht="18" customHeight="1" x14ac:dyDescent="0.3">
      <c r="A27" s="434" t="s">
        <v>207</v>
      </c>
      <c r="B27" s="432">
        <f>B6+1</f>
        <v>1617</v>
      </c>
      <c r="C27" s="421">
        <f>C6+21</f>
        <v>42725</v>
      </c>
      <c r="D27" s="433">
        <f>C27+9</f>
        <v>42734</v>
      </c>
      <c r="E27" s="433">
        <f>C27+9</f>
        <v>42734</v>
      </c>
      <c r="F27" s="433">
        <f>C27+9</f>
        <v>42734</v>
      </c>
      <c r="G27" s="433">
        <f>C27+9</f>
        <v>42734</v>
      </c>
      <c r="H27" s="433">
        <f>C27+9</f>
        <v>42734</v>
      </c>
      <c r="I27" s="433">
        <f>C27+9</f>
        <v>42734</v>
      </c>
      <c r="J27" s="438">
        <f>C27+9</f>
        <v>42734</v>
      </c>
      <c r="K27" s="433">
        <f>G27+9</f>
        <v>42743</v>
      </c>
      <c r="L27" s="433">
        <f>G27+9</f>
        <v>42743</v>
      </c>
      <c r="M27" s="433">
        <f>G27+9</f>
        <v>42743</v>
      </c>
      <c r="N27" s="438">
        <f>G27+9</f>
        <v>42743</v>
      </c>
      <c r="O27" s="438">
        <f>H27+9</f>
        <v>42743</v>
      </c>
    </row>
    <row r="28" spans="1:15" s="11" customFormat="1" ht="18" customHeight="1" x14ac:dyDescent="0.3">
      <c r="A28" s="436" t="s">
        <v>271</v>
      </c>
      <c r="B28" s="432">
        <f>B7+1</f>
        <v>1603</v>
      </c>
      <c r="C28" s="421">
        <f t="shared" ref="C28:C35" si="34">C7+21</f>
        <v>42732</v>
      </c>
      <c r="D28" s="433">
        <f t="shared" ref="D28:D32" si="35">C28+9</f>
        <v>42741</v>
      </c>
      <c r="E28" s="433">
        <f t="shared" ref="E28:E29" si="36">C28+9</f>
        <v>42741</v>
      </c>
      <c r="F28" s="433">
        <f t="shared" ref="F28:F29" si="37">C28+9</f>
        <v>42741</v>
      </c>
      <c r="G28" s="433">
        <f t="shared" ref="G28:G29" si="38">C28+9</f>
        <v>42741</v>
      </c>
      <c r="H28" s="433">
        <f t="shared" ref="H28:H29" si="39">C28+9</f>
        <v>42741</v>
      </c>
      <c r="I28" s="433">
        <f t="shared" ref="I28:I29" si="40">C28+9</f>
        <v>42741</v>
      </c>
      <c r="J28" s="438">
        <f t="shared" ref="J28:J29" si="41">C28+9</f>
        <v>42741</v>
      </c>
      <c r="K28" s="433">
        <f t="shared" ref="K28:K29" si="42">G28+9</f>
        <v>42750</v>
      </c>
      <c r="L28" s="433">
        <f t="shared" ref="L28:L29" si="43">G28+9</f>
        <v>42750</v>
      </c>
      <c r="M28" s="433">
        <f t="shared" ref="M28:M29" si="44">G28+9</f>
        <v>42750</v>
      </c>
      <c r="N28" s="438">
        <f t="shared" ref="N28:O29" si="45">G28+9</f>
        <v>42750</v>
      </c>
      <c r="O28" s="438">
        <f t="shared" si="45"/>
        <v>42750</v>
      </c>
    </row>
    <row r="29" spans="1:15" s="318" customFormat="1" ht="18" customHeight="1" x14ac:dyDescent="0.3">
      <c r="A29" s="436" t="s">
        <v>267</v>
      </c>
      <c r="B29" s="432">
        <f t="shared" ref="B29:B40" si="46">B8+1</f>
        <v>5</v>
      </c>
      <c r="C29" s="421">
        <f t="shared" si="34"/>
        <v>42739</v>
      </c>
      <c r="D29" s="433">
        <f t="shared" si="35"/>
        <v>42748</v>
      </c>
      <c r="E29" s="433">
        <f t="shared" si="36"/>
        <v>42748</v>
      </c>
      <c r="F29" s="433">
        <f t="shared" si="37"/>
        <v>42748</v>
      </c>
      <c r="G29" s="433">
        <f t="shared" si="38"/>
        <v>42748</v>
      </c>
      <c r="H29" s="433">
        <f t="shared" si="39"/>
        <v>42748</v>
      </c>
      <c r="I29" s="433">
        <f t="shared" si="40"/>
        <v>42748</v>
      </c>
      <c r="J29" s="438">
        <f t="shared" si="41"/>
        <v>42748</v>
      </c>
      <c r="K29" s="433">
        <f t="shared" si="42"/>
        <v>42757</v>
      </c>
      <c r="L29" s="433">
        <f t="shared" si="43"/>
        <v>42757</v>
      </c>
      <c r="M29" s="433">
        <f t="shared" si="44"/>
        <v>42757</v>
      </c>
      <c r="N29" s="438">
        <f t="shared" si="45"/>
        <v>42757</v>
      </c>
      <c r="O29" s="438">
        <f t="shared" si="45"/>
        <v>42757</v>
      </c>
    </row>
    <row r="30" spans="1:15" s="11" customFormat="1" ht="18" customHeight="1" x14ac:dyDescent="0.3">
      <c r="A30" s="436" t="s">
        <v>280</v>
      </c>
      <c r="B30" s="432">
        <f t="shared" si="46"/>
        <v>1602</v>
      </c>
      <c r="C30" s="421">
        <f t="shared" si="34"/>
        <v>42732</v>
      </c>
      <c r="D30" s="433">
        <f>C30+9</f>
        <v>42741</v>
      </c>
      <c r="E30" s="433">
        <f>C30+9</f>
        <v>42741</v>
      </c>
      <c r="F30" s="433">
        <f>C30+9</f>
        <v>42741</v>
      </c>
      <c r="G30" s="433">
        <f>C30+9</f>
        <v>42741</v>
      </c>
      <c r="H30" s="433">
        <f>C30+9</f>
        <v>42741</v>
      </c>
      <c r="I30" s="433">
        <f>C30+9</f>
        <v>42741</v>
      </c>
      <c r="J30" s="438">
        <f>C30+9</f>
        <v>42741</v>
      </c>
      <c r="K30" s="433">
        <f>G30+9</f>
        <v>42750</v>
      </c>
      <c r="L30" s="433">
        <f>G30+9</f>
        <v>42750</v>
      </c>
      <c r="M30" s="433">
        <f>G30+9</f>
        <v>42750</v>
      </c>
      <c r="N30" s="438">
        <f>G30+9</f>
        <v>42750</v>
      </c>
      <c r="O30" s="438">
        <f>H30+9</f>
        <v>42750</v>
      </c>
    </row>
    <row r="31" spans="1:15" s="11" customFormat="1" ht="18" customHeight="1" x14ac:dyDescent="0.3">
      <c r="A31" s="436" t="s">
        <v>197</v>
      </c>
      <c r="B31" s="432">
        <f t="shared" si="46"/>
        <v>82</v>
      </c>
      <c r="C31" s="421">
        <f t="shared" si="34"/>
        <v>42739</v>
      </c>
      <c r="D31" s="433">
        <f t="shared" si="35"/>
        <v>42748</v>
      </c>
      <c r="E31" s="433">
        <f t="shared" ref="E31:E32" si="47">C31+9</f>
        <v>42748</v>
      </c>
      <c r="F31" s="433">
        <f t="shared" ref="F31:F32" si="48">C31+9</f>
        <v>42748</v>
      </c>
      <c r="G31" s="433">
        <f t="shared" ref="G31:G32" si="49">C31+9</f>
        <v>42748</v>
      </c>
      <c r="H31" s="433">
        <f t="shared" ref="H31:H32" si="50">C31+9</f>
        <v>42748</v>
      </c>
      <c r="I31" s="433">
        <f t="shared" ref="I31:I32" si="51">C31+9</f>
        <v>42748</v>
      </c>
      <c r="J31" s="438">
        <f t="shared" ref="J31:J32" si="52">C31+9</f>
        <v>42748</v>
      </c>
      <c r="K31" s="433">
        <f t="shared" ref="K31:K32" si="53">G31+9</f>
        <v>42757</v>
      </c>
      <c r="L31" s="433">
        <f t="shared" ref="L31:L32" si="54">G31+9</f>
        <v>42757</v>
      </c>
      <c r="M31" s="433">
        <f t="shared" ref="M31:M32" si="55">G31+9</f>
        <v>42757</v>
      </c>
      <c r="N31" s="438">
        <f t="shared" ref="N31:O32" si="56">G31+9</f>
        <v>42757</v>
      </c>
      <c r="O31" s="438">
        <f t="shared" si="56"/>
        <v>42757</v>
      </c>
    </row>
    <row r="32" spans="1:15" s="11" customFormat="1" ht="18" customHeight="1" x14ac:dyDescent="0.3">
      <c r="A32" s="436" t="s">
        <v>264</v>
      </c>
      <c r="B32" s="432">
        <f t="shared" si="46"/>
        <v>5</v>
      </c>
      <c r="C32" s="421">
        <f t="shared" si="34"/>
        <v>42746</v>
      </c>
      <c r="D32" s="433">
        <f t="shared" si="35"/>
        <v>42755</v>
      </c>
      <c r="E32" s="433">
        <f t="shared" si="47"/>
        <v>42755</v>
      </c>
      <c r="F32" s="433">
        <f t="shared" si="48"/>
        <v>42755</v>
      </c>
      <c r="G32" s="433">
        <f t="shared" si="49"/>
        <v>42755</v>
      </c>
      <c r="H32" s="433">
        <f t="shared" si="50"/>
        <v>42755</v>
      </c>
      <c r="I32" s="433">
        <f t="shared" si="51"/>
        <v>42755</v>
      </c>
      <c r="J32" s="438">
        <f t="shared" si="52"/>
        <v>42755</v>
      </c>
      <c r="K32" s="433">
        <f t="shared" si="53"/>
        <v>42764</v>
      </c>
      <c r="L32" s="433">
        <f t="shared" si="54"/>
        <v>42764</v>
      </c>
      <c r="M32" s="433">
        <f t="shared" si="55"/>
        <v>42764</v>
      </c>
      <c r="N32" s="438">
        <f t="shared" si="56"/>
        <v>42764</v>
      </c>
      <c r="O32" s="438">
        <f t="shared" si="56"/>
        <v>42764</v>
      </c>
    </row>
    <row r="33" spans="1:15" s="11" customFormat="1" ht="18" customHeight="1" x14ac:dyDescent="0.3">
      <c r="A33" s="436" t="s">
        <v>233</v>
      </c>
      <c r="B33" s="432">
        <f t="shared" si="46"/>
        <v>7</v>
      </c>
      <c r="C33" s="421">
        <f t="shared" si="34"/>
        <v>42728</v>
      </c>
      <c r="D33" s="433">
        <f>C33+10</f>
        <v>42738</v>
      </c>
      <c r="E33" s="433">
        <f>C33+10</f>
        <v>42738</v>
      </c>
      <c r="F33" s="433">
        <f>C33+10</f>
        <v>42738</v>
      </c>
      <c r="G33" s="433">
        <f>C33+10</f>
        <v>42738</v>
      </c>
      <c r="H33" s="433">
        <f>C33+10</f>
        <v>42738</v>
      </c>
      <c r="I33" s="433">
        <f>C33+10</f>
        <v>42738</v>
      </c>
      <c r="J33" s="438">
        <f>C33+10</f>
        <v>42738</v>
      </c>
      <c r="K33" s="433">
        <f>G33+10</f>
        <v>42748</v>
      </c>
      <c r="L33" s="433">
        <f>G33+10</f>
        <v>42748</v>
      </c>
      <c r="M33" s="433">
        <f>G33+10</f>
        <v>42748</v>
      </c>
      <c r="N33" s="438">
        <f>G33+10</f>
        <v>42748</v>
      </c>
      <c r="O33" s="438">
        <f>H33+10</f>
        <v>42748</v>
      </c>
    </row>
    <row r="34" spans="1:15" s="11" customFormat="1" ht="18" customHeight="1" x14ac:dyDescent="0.3">
      <c r="A34" s="436" t="s">
        <v>230</v>
      </c>
      <c r="B34" s="432">
        <f t="shared" si="46"/>
        <v>1610</v>
      </c>
      <c r="C34" s="421">
        <f t="shared" si="34"/>
        <v>42735</v>
      </c>
      <c r="D34" s="433">
        <f>C34+10</f>
        <v>42745</v>
      </c>
      <c r="E34" s="433">
        <f t="shared" ref="E34:E35" si="57">C34+10</f>
        <v>42745</v>
      </c>
      <c r="F34" s="433">
        <f t="shared" ref="F34:F35" si="58">C34+10</f>
        <v>42745</v>
      </c>
      <c r="G34" s="433">
        <f t="shared" ref="G34:G35" si="59">C34+10</f>
        <v>42745</v>
      </c>
      <c r="H34" s="433">
        <f t="shared" ref="H34:H35" si="60">C34+10</f>
        <v>42745</v>
      </c>
      <c r="I34" s="433">
        <f t="shared" ref="I34:I35" si="61">C34+10</f>
        <v>42745</v>
      </c>
      <c r="J34" s="438">
        <f t="shared" ref="J34:J35" si="62">C34+10</f>
        <v>42745</v>
      </c>
      <c r="K34" s="433">
        <f t="shared" ref="K34:K35" si="63">G34+10</f>
        <v>42755</v>
      </c>
      <c r="L34" s="433">
        <f t="shared" ref="L34:L35" si="64">G34+10</f>
        <v>42755</v>
      </c>
      <c r="M34" s="433">
        <f t="shared" ref="M34:M35" si="65">G34+10</f>
        <v>42755</v>
      </c>
      <c r="N34" s="438">
        <f t="shared" ref="N34:O35" si="66">G34+10</f>
        <v>42755</v>
      </c>
      <c r="O34" s="438">
        <f t="shared" si="66"/>
        <v>42755</v>
      </c>
    </row>
    <row r="35" spans="1:15" s="11" customFormat="1" ht="18" customHeight="1" x14ac:dyDescent="0.3">
      <c r="A35" s="436" t="s">
        <v>231</v>
      </c>
      <c r="B35" s="432">
        <f t="shared" si="46"/>
        <v>10</v>
      </c>
      <c r="C35" s="421">
        <f t="shared" si="34"/>
        <v>42742</v>
      </c>
      <c r="D35" s="433">
        <f>C35+10</f>
        <v>42752</v>
      </c>
      <c r="E35" s="433">
        <f t="shared" si="57"/>
        <v>42752</v>
      </c>
      <c r="F35" s="433">
        <f t="shared" si="58"/>
        <v>42752</v>
      </c>
      <c r="G35" s="433">
        <f t="shared" si="59"/>
        <v>42752</v>
      </c>
      <c r="H35" s="433">
        <f t="shared" si="60"/>
        <v>42752</v>
      </c>
      <c r="I35" s="433">
        <f t="shared" si="61"/>
        <v>42752</v>
      </c>
      <c r="J35" s="438">
        <f t="shared" si="62"/>
        <v>42752</v>
      </c>
      <c r="K35" s="433">
        <f t="shared" si="63"/>
        <v>42762</v>
      </c>
      <c r="L35" s="433">
        <f t="shared" si="64"/>
        <v>42762</v>
      </c>
      <c r="M35" s="433">
        <f t="shared" si="65"/>
        <v>42762</v>
      </c>
      <c r="N35" s="438">
        <f t="shared" si="66"/>
        <v>42762</v>
      </c>
      <c r="O35" s="438">
        <f t="shared" si="66"/>
        <v>42762</v>
      </c>
    </row>
    <row r="36" spans="1:15" s="11" customFormat="1" ht="18" customHeight="1" x14ac:dyDescent="0.3">
      <c r="A36" s="436" t="s">
        <v>235</v>
      </c>
      <c r="B36" s="432">
        <f t="shared" si="46"/>
        <v>1611</v>
      </c>
      <c r="C36" s="421">
        <f>C15+28</f>
        <v>42736</v>
      </c>
      <c r="D36" s="433">
        <f>$C36+15</f>
        <v>42751</v>
      </c>
      <c r="E36" s="433">
        <f t="shared" ref="E36:O38" si="67">$C36+15</f>
        <v>42751</v>
      </c>
      <c r="F36" s="433">
        <f t="shared" si="67"/>
        <v>42751</v>
      </c>
      <c r="G36" s="433">
        <f t="shared" si="67"/>
        <v>42751</v>
      </c>
      <c r="H36" s="433">
        <f t="shared" si="67"/>
        <v>42751</v>
      </c>
      <c r="I36" s="433">
        <f t="shared" si="67"/>
        <v>42751</v>
      </c>
      <c r="J36" s="438">
        <f t="shared" si="67"/>
        <v>42751</v>
      </c>
      <c r="K36" s="433">
        <f t="shared" si="67"/>
        <v>42751</v>
      </c>
      <c r="L36" s="433">
        <f t="shared" si="67"/>
        <v>42751</v>
      </c>
      <c r="M36" s="433">
        <f t="shared" si="67"/>
        <v>42751</v>
      </c>
      <c r="N36" s="438">
        <f t="shared" si="67"/>
        <v>42751</v>
      </c>
      <c r="O36" s="438">
        <f t="shared" si="67"/>
        <v>42751</v>
      </c>
    </row>
    <row r="37" spans="1:15" s="11" customFormat="1" ht="18" customHeight="1" x14ac:dyDescent="0.3">
      <c r="A37" s="436" t="s">
        <v>219</v>
      </c>
      <c r="B37" s="432">
        <f t="shared" si="46"/>
        <v>16013</v>
      </c>
      <c r="C37" s="421">
        <f>C16+28</f>
        <v>42743</v>
      </c>
      <c r="D37" s="433">
        <f>$C37+15</f>
        <v>42758</v>
      </c>
      <c r="E37" s="433">
        <f t="shared" si="67"/>
        <v>42758</v>
      </c>
      <c r="F37" s="433">
        <f t="shared" si="67"/>
        <v>42758</v>
      </c>
      <c r="G37" s="433">
        <f t="shared" si="67"/>
        <v>42758</v>
      </c>
      <c r="H37" s="433">
        <f t="shared" si="67"/>
        <v>42758</v>
      </c>
      <c r="I37" s="433">
        <f t="shared" si="67"/>
        <v>42758</v>
      </c>
      <c r="J37" s="438">
        <f t="shared" si="67"/>
        <v>42758</v>
      </c>
      <c r="K37" s="433">
        <f t="shared" si="67"/>
        <v>42758</v>
      </c>
      <c r="L37" s="433">
        <f t="shared" si="67"/>
        <v>42758</v>
      </c>
      <c r="M37" s="433">
        <f t="shared" si="67"/>
        <v>42758</v>
      </c>
      <c r="N37" s="438">
        <f t="shared" si="67"/>
        <v>42758</v>
      </c>
      <c r="O37" s="438">
        <f t="shared" si="67"/>
        <v>42758</v>
      </c>
    </row>
    <row r="38" spans="1:15" s="11" customFormat="1" ht="18" customHeight="1" x14ac:dyDescent="0.3">
      <c r="A38" s="436" t="s">
        <v>208</v>
      </c>
      <c r="B38" s="432">
        <f t="shared" si="46"/>
        <v>1612</v>
      </c>
      <c r="C38" s="421">
        <f t="shared" ref="C38:C40" si="68">C17+28</f>
        <v>42750</v>
      </c>
      <c r="D38" s="433">
        <f>$C38+15</f>
        <v>42765</v>
      </c>
      <c r="E38" s="433">
        <f t="shared" si="67"/>
        <v>42765</v>
      </c>
      <c r="F38" s="433">
        <f t="shared" si="67"/>
        <v>42765</v>
      </c>
      <c r="G38" s="433">
        <f t="shared" si="67"/>
        <v>42765</v>
      </c>
      <c r="H38" s="433">
        <f t="shared" si="67"/>
        <v>42765</v>
      </c>
      <c r="I38" s="433">
        <f t="shared" si="67"/>
        <v>42765</v>
      </c>
      <c r="J38" s="438">
        <f t="shared" si="67"/>
        <v>42765</v>
      </c>
      <c r="K38" s="433">
        <f t="shared" si="67"/>
        <v>42765</v>
      </c>
      <c r="L38" s="433">
        <f t="shared" si="67"/>
        <v>42765</v>
      </c>
      <c r="M38" s="433">
        <f t="shared" si="67"/>
        <v>42765</v>
      </c>
      <c r="N38" s="438">
        <f t="shared" si="67"/>
        <v>42765</v>
      </c>
      <c r="O38" s="438">
        <f t="shared" si="67"/>
        <v>42765</v>
      </c>
    </row>
    <row r="39" spans="1:15" s="11" customFormat="1" ht="18" customHeight="1" x14ac:dyDescent="0.3">
      <c r="A39" s="436" t="s">
        <v>215</v>
      </c>
      <c r="B39" s="432">
        <f t="shared" si="46"/>
        <v>16</v>
      </c>
      <c r="C39" s="421">
        <f t="shared" si="68"/>
        <v>42734</v>
      </c>
      <c r="D39" s="433">
        <f>$C39+14</f>
        <v>42748</v>
      </c>
      <c r="E39" s="433">
        <f t="shared" ref="E39:O40" si="69">$C39+14</f>
        <v>42748</v>
      </c>
      <c r="F39" s="433">
        <f t="shared" si="69"/>
        <v>42748</v>
      </c>
      <c r="G39" s="433">
        <f t="shared" si="69"/>
        <v>42748</v>
      </c>
      <c r="H39" s="433">
        <f t="shared" si="69"/>
        <v>42748</v>
      </c>
      <c r="I39" s="433">
        <f t="shared" si="69"/>
        <v>42748</v>
      </c>
      <c r="J39" s="438">
        <f t="shared" si="69"/>
        <v>42748</v>
      </c>
      <c r="K39" s="433">
        <f t="shared" si="69"/>
        <v>42748</v>
      </c>
      <c r="L39" s="433">
        <f t="shared" si="69"/>
        <v>42748</v>
      </c>
      <c r="M39" s="433">
        <f t="shared" si="69"/>
        <v>42748</v>
      </c>
      <c r="N39" s="438">
        <f t="shared" si="69"/>
        <v>42748</v>
      </c>
      <c r="O39" s="438">
        <f t="shared" si="69"/>
        <v>42748</v>
      </c>
    </row>
    <row r="40" spans="1:15" s="11" customFormat="1" ht="18" customHeight="1" x14ac:dyDescent="0.3">
      <c r="A40" s="436" t="s">
        <v>269</v>
      </c>
      <c r="B40" s="432">
        <f t="shared" si="46"/>
        <v>16011</v>
      </c>
      <c r="C40" s="421">
        <f t="shared" si="68"/>
        <v>42741</v>
      </c>
      <c r="D40" s="433">
        <f>$C40+14</f>
        <v>42755</v>
      </c>
      <c r="E40" s="433">
        <f t="shared" si="69"/>
        <v>42755</v>
      </c>
      <c r="F40" s="433">
        <f t="shared" si="69"/>
        <v>42755</v>
      </c>
      <c r="G40" s="433">
        <f t="shared" si="69"/>
        <v>42755</v>
      </c>
      <c r="H40" s="433">
        <f t="shared" si="69"/>
        <v>42755</v>
      </c>
      <c r="I40" s="433">
        <f t="shared" si="69"/>
        <v>42755</v>
      </c>
      <c r="J40" s="438">
        <f t="shared" si="69"/>
        <v>42755</v>
      </c>
      <c r="K40" s="433">
        <f t="shared" si="69"/>
        <v>42755</v>
      </c>
      <c r="L40" s="433">
        <f t="shared" si="69"/>
        <v>42755</v>
      </c>
      <c r="M40" s="433">
        <f t="shared" si="69"/>
        <v>42755</v>
      </c>
      <c r="N40" s="438">
        <f t="shared" si="69"/>
        <v>42755</v>
      </c>
      <c r="O40" s="438">
        <f t="shared" si="69"/>
        <v>42755</v>
      </c>
    </row>
    <row r="41" spans="1:15" s="11" customFormat="1" ht="18" customHeight="1" x14ac:dyDescent="0.3">
      <c r="A41" s="320"/>
      <c r="B41" s="250"/>
      <c r="C41" s="20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s="11" customFormat="1" ht="18" customHeight="1" x14ac:dyDescent="0.3">
      <c r="A42" s="76"/>
      <c r="B42" s="77"/>
      <c r="C42" s="24"/>
      <c r="D42" s="24"/>
      <c r="E42" s="24"/>
      <c r="F42" s="24"/>
      <c r="G42" s="24"/>
      <c r="H42" s="78"/>
      <c r="I42" s="78"/>
      <c r="J42" s="78"/>
      <c r="K42" s="78"/>
      <c r="L42" s="78"/>
      <c r="M42" s="78"/>
      <c r="N42" s="2"/>
      <c r="O42" s="2"/>
    </row>
    <row r="43" spans="1:15" s="11" customFormat="1" ht="18" customHeight="1" x14ac:dyDescent="0.3">
      <c r="A43" s="17" t="s">
        <v>34</v>
      </c>
      <c r="B43" s="17"/>
      <c r="C43" s="17"/>
      <c r="D43" s="17"/>
      <c r="E43" s="81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s="318" customFormat="1" ht="18" customHeight="1" x14ac:dyDescent="0.3">
      <c r="A44" s="17" t="s">
        <v>54</v>
      </c>
      <c r="B44" s="17"/>
      <c r="C44" s="17"/>
      <c r="D44" s="17"/>
      <c r="E44" s="81"/>
      <c r="F44" s="17" t="s">
        <v>66</v>
      </c>
      <c r="G44" s="74"/>
      <c r="H44" s="74"/>
      <c r="I44" s="17"/>
      <c r="J44" s="17"/>
      <c r="K44" s="17"/>
      <c r="L44" s="17" t="s">
        <v>128</v>
      </c>
      <c r="M44" s="17"/>
      <c r="N44" s="17"/>
      <c r="O44" s="17"/>
    </row>
    <row r="45" spans="1:15" s="29" customFormat="1" ht="18" customHeight="1" x14ac:dyDescent="0.3">
      <c r="A45" s="17" t="s">
        <v>59</v>
      </c>
      <c r="B45" s="17"/>
      <c r="C45" s="17"/>
      <c r="D45" s="17"/>
      <c r="E45" s="81"/>
      <c r="F45" s="82" t="s">
        <v>63</v>
      </c>
      <c r="G45" s="74"/>
      <c r="H45" s="74"/>
      <c r="I45" s="17"/>
      <c r="J45" s="17"/>
      <c r="K45" s="17"/>
      <c r="L45" s="17" t="s">
        <v>124</v>
      </c>
      <c r="M45" s="17"/>
      <c r="N45" s="17"/>
      <c r="O45" s="17"/>
    </row>
    <row r="46" spans="1:15" ht="17.25" x14ac:dyDescent="0.3">
      <c r="A46" s="17" t="s">
        <v>56</v>
      </c>
      <c r="B46" s="17"/>
      <c r="C46" s="17"/>
      <c r="D46" s="17"/>
      <c r="E46" s="81"/>
      <c r="F46" s="82" t="s">
        <v>137</v>
      </c>
      <c r="G46" s="17"/>
      <c r="H46" s="17"/>
      <c r="I46" s="17"/>
      <c r="J46" s="17"/>
      <c r="K46" s="17"/>
      <c r="L46" s="17" t="s">
        <v>136</v>
      </c>
      <c r="M46" s="17"/>
      <c r="N46" s="17"/>
      <c r="O46" s="17"/>
    </row>
    <row r="47" spans="1:15" ht="17.25" x14ac:dyDescent="0.3">
      <c r="A47" s="17" t="s">
        <v>152</v>
      </c>
      <c r="B47" s="17"/>
      <c r="C47" s="17"/>
      <c r="D47" s="17"/>
      <c r="E47" s="81"/>
      <c r="F47" s="82" t="s">
        <v>64</v>
      </c>
      <c r="G47" s="17"/>
      <c r="H47" s="17"/>
      <c r="I47" s="17"/>
      <c r="J47" s="17"/>
      <c r="K47" s="17"/>
      <c r="L47" s="17" t="s">
        <v>123</v>
      </c>
      <c r="M47" s="17"/>
      <c r="N47" s="17"/>
      <c r="O47" s="17"/>
    </row>
    <row r="48" spans="1:15" ht="17.25" x14ac:dyDescent="0.3">
      <c r="A48" s="17" t="s">
        <v>135</v>
      </c>
      <c r="B48" s="17"/>
      <c r="C48" s="17"/>
      <c r="D48" s="17"/>
      <c r="E48" s="81"/>
      <c r="F48" s="82" t="s">
        <v>65</v>
      </c>
      <c r="G48" s="74"/>
      <c r="H48" s="74"/>
      <c r="I48" s="17"/>
      <c r="J48" s="17"/>
      <c r="K48" s="17"/>
      <c r="L48" s="17" t="s">
        <v>153</v>
      </c>
      <c r="M48" s="17"/>
      <c r="N48" s="86"/>
      <c r="O48" s="17"/>
    </row>
    <row r="49" spans="1:15" ht="17.25" x14ac:dyDescent="0.3">
      <c r="A49" s="2"/>
      <c r="B49" s="2"/>
      <c r="C49" s="7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3">
      <c r="C50" s="8"/>
    </row>
    <row r="51" spans="1:15" x14ac:dyDescent="0.3">
      <c r="C51" s="8"/>
    </row>
    <row r="52" spans="1:15" x14ac:dyDescent="0.3">
      <c r="C52" s="8"/>
    </row>
    <row r="53" spans="1:15" x14ac:dyDescent="0.3">
      <c r="C53" s="8"/>
    </row>
    <row r="54" spans="1:15" x14ac:dyDescent="0.3">
      <c r="C54" s="8"/>
    </row>
    <row r="55" spans="1:15" x14ac:dyDescent="0.3">
      <c r="C55" s="8"/>
    </row>
    <row r="56" spans="1:15" x14ac:dyDescent="0.3">
      <c r="C56" s="8"/>
    </row>
    <row r="57" spans="1:15" x14ac:dyDescent="0.3">
      <c r="C57" s="8"/>
    </row>
    <row r="58" spans="1:15" x14ac:dyDescent="0.3">
      <c r="C58" s="8"/>
    </row>
    <row r="59" spans="1:15" x14ac:dyDescent="0.3">
      <c r="C59" s="8"/>
    </row>
    <row r="60" spans="1:15" x14ac:dyDescent="0.3">
      <c r="C60" s="8"/>
    </row>
    <row r="61" spans="1:15" x14ac:dyDescent="0.3">
      <c r="C61" s="8"/>
    </row>
    <row r="62" spans="1:15" x14ac:dyDescent="0.3">
      <c r="C62" s="8"/>
    </row>
    <row r="63" spans="1:15" x14ac:dyDescent="0.3">
      <c r="C63" s="8"/>
    </row>
    <row r="64" spans="1:15" x14ac:dyDescent="0.3">
      <c r="C64" s="8"/>
    </row>
    <row r="65" spans="3:3" x14ac:dyDescent="0.3">
      <c r="C65" s="8"/>
    </row>
    <row r="66" spans="3:3" x14ac:dyDescent="0.3">
      <c r="C66" s="8"/>
    </row>
    <row r="67" spans="3:3" x14ac:dyDescent="0.3">
      <c r="C67" s="8"/>
    </row>
    <row r="68" spans="3:3" x14ac:dyDescent="0.3">
      <c r="C68" s="8"/>
    </row>
    <row r="69" spans="3:3" x14ac:dyDescent="0.3">
      <c r="C69" s="8"/>
    </row>
    <row r="70" spans="3:3" x14ac:dyDescent="0.3">
      <c r="C70" s="8"/>
    </row>
    <row r="71" spans="3:3" x14ac:dyDescent="0.3">
      <c r="C71" s="8"/>
    </row>
    <row r="72" spans="3:3" x14ac:dyDescent="0.3">
      <c r="C72" s="8"/>
    </row>
    <row r="73" spans="3:3" x14ac:dyDescent="0.3">
      <c r="C73" s="8"/>
    </row>
    <row r="74" spans="3:3" x14ac:dyDescent="0.3">
      <c r="C74" s="8"/>
    </row>
    <row r="75" spans="3:3" x14ac:dyDescent="0.3">
      <c r="C75" s="8"/>
    </row>
    <row r="76" spans="3:3" x14ac:dyDescent="0.3">
      <c r="C76" s="8"/>
    </row>
    <row r="77" spans="3:3" x14ac:dyDescent="0.3">
      <c r="C77" s="8"/>
    </row>
    <row r="78" spans="3:3" x14ac:dyDescent="0.3">
      <c r="C78" s="8"/>
    </row>
    <row r="79" spans="3:3" x14ac:dyDescent="0.3">
      <c r="C79" s="8"/>
    </row>
    <row r="80" spans="3:3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86" spans="3:3" x14ac:dyDescent="0.3">
      <c r="C86" s="8"/>
    </row>
    <row r="87" spans="3:3" x14ac:dyDescent="0.3">
      <c r="C87" s="8"/>
    </row>
    <row r="88" spans="3:3" x14ac:dyDescent="0.3">
      <c r="C88" s="8"/>
    </row>
    <row r="89" spans="3:3" x14ac:dyDescent="0.3">
      <c r="C89" s="8"/>
    </row>
    <row r="90" spans="3:3" x14ac:dyDescent="0.3">
      <c r="C90" s="8"/>
    </row>
    <row r="91" spans="3:3" x14ac:dyDescent="0.3">
      <c r="C91" s="8"/>
    </row>
    <row r="92" spans="3:3" x14ac:dyDescent="0.3">
      <c r="C92" s="8"/>
    </row>
    <row r="93" spans="3:3" x14ac:dyDescent="0.3">
      <c r="C93" s="8"/>
    </row>
    <row r="94" spans="3:3" x14ac:dyDescent="0.3">
      <c r="C94" s="8"/>
    </row>
    <row r="95" spans="3:3" x14ac:dyDescent="0.3">
      <c r="C95" s="8"/>
    </row>
    <row r="96" spans="3:3" x14ac:dyDescent="0.3">
      <c r="C96" s="8"/>
    </row>
    <row r="97" spans="3:3" x14ac:dyDescent="0.3">
      <c r="C97" s="8"/>
    </row>
    <row r="98" spans="3:3" x14ac:dyDescent="0.3">
      <c r="C98" s="8"/>
    </row>
    <row r="99" spans="3:3" x14ac:dyDescent="0.3">
      <c r="C99" s="8"/>
    </row>
    <row r="100" spans="3:3" x14ac:dyDescent="0.3">
      <c r="C100" s="8"/>
    </row>
    <row r="101" spans="3:3" x14ac:dyDescent="0.3">
      <c r="C101" s="8"/>
    </row>
    <row r="102" spans="3:3" x14ac:dyDescent="0.3">
      <c r="C102" s="8"/>
    </row>
    <row r="103" spans="3:3" x14ac:dyDescent="0.3">
      <c r="C103" s="8"/>
    </row>
    <row r="104" spans="3:3" x14ac:dyDescent="0.3">
      <c r="C104" s="8"/>
    </row>
    <row r="105" spans="3:3" x14ac:dyDescent="0.3">
      <c r="C105" s="8"/>
    </row>
    <row r="106" spans="3:3" x14ac:dyDescent="0.3">
      <c r="C106" s="8"/>
    </row>
    <row r="107" spans="3:3" x14ac:dyDescent="0.3">
      <c r="C107" s="8"/>
    </row>
    <row r="108" spans="3:3" x14ac:dyDescent="0.3">
      <c r="C108" s="8"/>
    </row>
    <row r="109" spans="3:3" x14ac:dyDescent="0.3">
      <c r="C109" s="8"/>
    </row>
    <row r="110" spans="3:3" x14ac:dyDescent="0.3">
      <c r="C110" s="8"/>
    </row>
    <row r="111" spans="3:3" x14ac:dyDescent="0.3">
      <c r="C111" s="8"/>
    </row>
    <row r="112" spans="3:3" x14ac:dyDescent="0.3">
      <c r="C112" s="8"/>
    </row>
    <row r="113" spans="3:3" x14ac:dyDescent="0.3">
      <c r="C113" s="8"/>
    </row>
    <row r="114" spans="3:3" x14ac:dyDescent="0.3">
      <c r="C114" s="8"/>
    </row>
    <row r="115" spans="3:3" x14ac:dyDescent="0.3">
      <c r="C115" s="8"/>
    </row>
    <row r="116" spans="3:3" x14ac:dyDescent="0.3">
      <c r="C116" s="8"/>
    </row>
    <row r="117" spans="3:3" x14ac:dyDescent="0.3">
      <c r="C117" s="8"/>
    </row>
    <row r="118" spans="3:3" x14ac:dyDescent="0.3">
      <c r="C118" s="8"/>
    </row>
    <row r="119" spans="3:3" x14ac:dyDescent="0.3">
      <c r="C119" s="8"/>
    </row>
    <row r="120" spans="3:3" x14ac:dyDescent="0.3">
      <c r="C120" s="8"/>
    </row>
    <row r="121" spans="3:3" x14ac:dyDescent="0.3">
      <c r="C121" s="8"/>
    </row>
    <row r="122" spans="3:3" x14ac:dyDescent="0.3">
      <c r="C122" s="8"/>
    </row>
    <row r="123" spans="3:3" x14ac:dyDescent="0.3">
      <c r="C123" s="8"/>
    </row>
  </sheetData>
  <mergeCells count="4">
    <mergeCell ref="C3:C5"/>
    <mergeCell ref="D3:O3"/>
    <mergeCell ref="A3:A5"/>
    <mergeCell ref="B3:B5"/>
  </mergeCells>
  <phoneticPr fontId="0" type="noConversion"/>
  <printOptions horizontalCentered="1" verticalCentered="1"/>
  <pageMargins left="0.1" right="0.1" top="0.1" bottom="0.1" header="0.1" footer="0.1"/>
  <pageSetup paperSize="9" scale="8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23"/>
  <sheetViews>
    <sheetView view="pageBreakPreview" topLeftCell="A30" zoomScale="90" zoomScaleSheetLayoutView="90" workbookViewId="0">
      <selection activeCell="A43" sqref="A43"/>
    </sheetView>
  </sheetViews>
  <sheetFormatPr defaultRowHeight="16.5" x14ac:dyDescent="0.3"/>
  <cols>
    <col min="1" max="1" width="25.625" customWidth="1"/>
    <col min="2" max="2" width="11" customWidth="1"/>
    <col min="3" max="3" width="7.75" customWidth="1"/>
    <col min="4" max="4" width="8.25" customWidth="1"/>
    <col min="5" max="5" width="8.625" customWidth="1"/>
    <col min="6" max="6" width="9.125" customWidth="1"/>
    <col min="7" max="7" width="8.875" customWidth="1"/>
    <col min="8" max="8" width="8.75" customWidth="1"/>
    <col min="9" max="9" width="8.375" customWidth="1"/>
    <col min="10" max="10" width="8.125" customWidth="1"/>
    <col min="11" max="12" width="9.375" customWidth="1"/>
    <col min="13" max="14" width="9.75" customWidth="1"/>
    <col min="16" max="16" width="9.125" customWidth="1"/>
    <col min="17" max="17" width="5.875" customWidth="1"/>
  </cols>
  <sheetData>
    <row r="1" spans="1:18" hidden="1" x14ac:dyDescent="0.3">
      <c r="Q1" s="1"/>
    </row>
    <row r="2" spans="1:18" ht="58.5" x14ac:dyDescent="1.1000000000000001">
      <c r="D2" s="80" t="s">
        <v>184</v>
      </c>
      <c r="E2" s="80"/>
      <c r="F2" s="80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"/>
    </row>
    <row r="3" spans="1:18" ht="18" thickBot="1" x14ac:dyDescent="0.35">
      <c r="J3" s="2"/>
    </row>
    <row r="4" spans="1:18" ht="14.45" customHeight="1" thickBot="1" x14ac:dyDescent="0.35">
      <c r="A4" s="709" t="s">
        <v>7</v>
      </c>
      <c r="B4" s="731" t="s">
        <v>173</v>
      </c>
      <c r="C4" s="721" t="s">
        <v>177</v>
      </c>
      <c r="D4" s="732" t="s">
        <v>174</v>
      </c>
      <c r="E4" s="733"/>
      <c r="F4" s="733"/>
      <c r="G4" s="733"/>
      <c r="H4" s="733"/>
      <c r="I4" s="733"/>
      <c r="J4" s="733"/>
      <c r="K4" s="733"/>
      <c r="L4" s="733"/>
      <c r="M4" s="733"/>
      <c r="N4" s="733"/>
      <c r="O4" s="733"/>
      <c r="P4" s="734"/>
    </row>
    <row r="5" spans="1:18" x14ac:dyDescent="0.3">
      <c r="A5" s="710"/>
      <c r="B5" s="710"/>
      <c r="C5" s="722"/>
      <c r="D5" s="736" t="s">
        <v>62</v>
      </c>
      <c r="E5" s="738" t="s">
        <v>36</v>
      </c>
      <c r="F5" s="382" t="s">
        <v>24</v>
      </c>
      <c r="G5" s="383" t="s">
        <v>25</v>
      </c>
      <c r="H5" s="379" t="s">
        <v>26</v>
      </c>
      <c r="I5" s="379" t="s">
        <v>27</v>
      </c>
      <c r="J5" s="379" t="s">
        <v>10</v>
      </c>
      <c r="K5" s="379" t="s">
        <v>131</v>
      </c>
      <c r="L5" s="379" t="s">
        <v>28</v>
      </c>
      <c r="M5" s="384" t="s">
        <v>29</v>
      </c>
      <c r="N5" s="384" t="s">
        <v>125</v>
      </c>
      <c r="O5" s="384" t="s">
        <v>39</v>
      </c>
      <c r="P5" s="707" t="s">
        <v>209</v>
      </c>
    </row>
    <row r="6" spans="1:18" ht="18" customHeight="1" thickBot="1" x14ac:dyDescent="0.35">
      <c r="A6" s="730"/>
      <c r="B6" s="730"/>
      <c r="C6" s="723"/>
      <c r="D6" s="737"/>
      <c r="E6" s="739"/>
      <c r="F6" s="60" t="s">
        <v>30</v>
      </c>
      <c r="G6" s="59" t="s">
        <v>13</v>
      </c>
      <c r="H6" s="59" t="s">
        <v>10</v>
      </c>
      <c r="I6" s="59" t="s">
        <v>13</v>
      </c>
      <c r="J6" s="59" t="s">
        <v>14</v>
      </c>
      <c r="K6" s="72"/>
      <c r="L6" s="59" t="s">
        <v>31</v>
      </c>
      <c r="M6" s="61" t="s">
        <v>32</v>
      </c>
      <c r="N6" s="61" t="s">
        <v>13</v>
      </c>
      <c r="O6" s="61" t="s">
        <v>40</v>
      </c>
      <c r="P6" s="735"/>
    </row>
    <row r="7" spans="1:18" s="11" customFormat="1" ht="18" customHeight="1" x14ac:dyDescent="0.3">
      <c r="A7" s="434" t="s">
        <v>207</v>
      </c>
      <c r="B7" s="410">
        <v>1616</v>
      </c>
      <c r="C7" s="413">
        <v>42704</v>
      </c>
      <c r="D7" s="426">
        <f>C7+9</f>
        <v>42713</v>
      </c>
      <c r="E7" s="426">
        <f>C7+9</f>
        <v>42713</v>
      </c>
      <c r="F7" s="426">
        <f>C7+9</f>
        <v>42713</v>
      </c>
      <c r="G7" s="426">
        <f>C7+9</f>
        <v>42713</v>
      </c>
      <c r="H7" s="426">
        <f>C7+9</f>
        <v>42713</v>
      </c>
      <c r="I7" s="426">
        <f>C7+9</f>
        <v>42713</v>
      </c>
      <c r="J7" s="435">
        <f>C7+9</f>
        <v>42713</v>
      </c>
      <c r="K7" s="426">
        <f>G7+9</f>
        <v>42722</v>
      </c>
      <c r="L7" s="426">
        <f>G7+9</f>
        <v>42722</v>
      </c>
      <c r="M7" s="426">
        <f>G7+9</f>
        <v>42722</v>
      </c>
      <c r="N7" s="435">
        <f>G7+9</f>
        <v>42722</v>
      </c>
      <c r="O7" s="435">
        <f>H7+9</f>
        <v>42722</v>
      </c>
      <c r="P7" s="435">
        <f>I7+9</f>
        <v>42722</v>
      </c>
      <c r="Q7" s="10"/>
    </row>
    <row r="8" spans="1:18" s="11" customFormat="1" ht="18" customHeight="1" x14ac:dyDescent="0.3">
      <c r="A8" s="436" t="s">
        <v>271</v>
      </c>
      <c r="B8" s="427">
        <v>1602</v>
      </c>
      <c r="C8" s="428">
        <v>42711</v>
      </c>
      <c r="D8" s="415">
        <f t="shared" ref="D8:D9" si="0">C8+9</f>
        <v>42720</v>
      </c>
      <c r="E8" s="415">
        <f t="shared" ref="E8:E9" si="1">C8+9</f>
        <v>42720</v>
      </c>
      <c r="F8" s="415">
        <f t="shared" ref="F8:F9" si="2">C8+9</f>
        <v>42720</v>
      </c>
      <c r="G8" s="415">
        <f t="shared" ref="G8:G9" si="3">C8+9</f>
        <v>42720</v>
      </c>
      <c r="H8" s="415">
        <f t="shared" ref="H8:H9" si="4">C8+9</f>
        <v>42720</v>
      </c>
      <c r="I8" s="415">
        <f t="shared" ref="I8:I9" si="5">C8+9</f>
        <v>42720</v>
      </c>
      <c r="J8" s="416">
        <f t="shared" ref="J8:J9" si="6">C8+9</f>
        <v>42720</v>
      </c>
      <c r="K8" s="415">
        <f t="shared" ref="K8:K9" si="7">G8+9</f>
        <v>42729</v>
      </c>
      <c r="L8" s="415">
        <f t="shared" ref="L8:L9" si="8">G8+9</f>
        <v>42729</v>
      </c>
      <c r="M8" s="415">
        <f t="shared" ref="M8:M9" si="9">G8+9</f>
        <v>42729</v>
      </c>
      <c r="N8" s="416">
        <f t="shared" ref="N8:P9" si="10">G8+9</f>
        <v>42729</v>
      </c>
      <c r="O8" s="416">
        <f t="shared" si="10"/>
        <v>42729</v>
      </c>
      <c r="P8" s="416">
        <f t="shared" si="10"/>
        <v>42729</v>
      </c>
      <c r="Q8" s="10"/>
    </row>
    <row r="9" spans="1:18" s="11" customFormat="1" ht="18" customHeight="1" x14ac:dyDescent="0.3">
      <c r="A9" s="436" t="s">
        <v>267</v>
      </c>
      <c r="B9" s="429">
        <v>4</v>
      </c>
      <c r="C9" s="428">
        <v>42718</v>
      </c>
      <c r="D9" s="415">
        <f t="shared" si="0"/>
        <v>42727</v>
      </c>
      <c r="E9" s="415">
        <f t="shared" si="1"/>
        <v>42727</v>
      </c>
      <c r="F9" s="415">
        <f t="shared" si="2"/>
        <v>42727</v>
      </c>
      <c r="G9" s="415">
        <f t="shared" si="3"/>
        <v>42727</v>
      </c>
      <c r="H9" s="415">
        <f t="shared" si="4"/>
        <v>42727</v>
      </c>
      <c r="I9" s="415">
        <f t="shared" si="5"/>
        <v>42727</v>
      </c>
      <c r="J9" s="416">
        <f t="shared" si="6"/>
        <v>42727</v>
      </c>
      <c r="K9" s="415">
        <f t="shared" si="7"/>
        <v>42736</v>
      </c>
      <c r="L9" s="415">
        <f t="shared" si="8"/>
        <v>42736</v>
      </c>
      <c r="M9" s="415">
        <f t="shared" si="9"/>
        <v>42736</v>
      </c>
      <c r="N9" s="416">
        <f t="shared" si="10"/>
        <v>42736</v>
      </c>
      <c r="O9" s="416">
        <f t="shared" si="10"/>
        <v>42736</v>
      </c>
      <c r="P9" s="416">
        <f t="shared" si="10"/>
        <v>42736</v>
      </c>
      <c r="Q9" s="10"/>
    </row>
    <row r="10" spans="1:18" s="11" customFormat="1" ht="18" customHeight="1" x14ac:dyDescent="0.3">
      <c r="A10" s="436" t="s">
        <v>280</v>
      </c>
      <c r="B10" s="427">
        <v>1601</v>
      </c>
      <c r="C10" s="411">
        <v>42711</v>
      </c>
      <c r="D10" s="415"/>
      <c r="E10" s="415"/>
      <c r="F10" s="415">
        <f>C10+9</f>
        <v>42720</v>
      </c>
      <c r="G10" s="415">
        <f>C10+9</f>
        <v>42720</v>
      </c>
      <c r="H10" s="415">
        <f>C10+9</f>
        <v>42720</v>
      </c>
      <c r="I10" s="415">
        <f>C10+9</f>
        <v>42720</v>
      </c>
      <c r="J10" s="416">
        <f>C10+9</f>
        <v>42720</v>
      </c>
      <c r="K10" s="415">
        <f>G10+9</f>
        <v>42729</v>
      </c>
      <c r="L10" s="415">
        <f>G10+9</f>
        <v>42729</v>
      </c>
      <c r="M10" s="415">
        <f>G10+9</f>
        <v>42729</v>
      </c>
      <c r="N10" s="416">
        <f>G10+9</f>
        <v>42729</v>
      </c>
      <c r="O10" s="416">
        <f>H10+9</f>
        <v>42729</v>
      </c>
      <c r="P10" s="416">
        <f>I10+9</f>
        <v>42729</v>
      </c>
      <c r="Q10" s="10"/>
    </row>
    <row r="11" spans="1:18" s="11" customFormat="1" ht="18" customHeight="1" x14ac:dyDescent="0.3">
      <c r="A11" s="436" t="s">
        <v>197</v>
      </c>
      <c r="B11" s="427">
        <v>81</v>
      </c>
      <c r="C11" s="411">
        <v>42718</v>
      </c>
      <c r="D11" s="415"/>
      <c r="E11" s="415"/>
      <c r="F11" s="415">
        <f t="shared" ref="F11:F12" si="11">C11+9</f>
        <v>42727</v>
      </c>
      <c r="G11" s="415">
        <f t="shared" ref="G11:G12" si="12">C11+9</f>
        <v>42727</v>
      </c>
      <c r="H11" s="415">
        <f t="shared" ref="H11:H12" si="13">C11+9</f>
        <v>42727</v>
      </c>
      <c r="I11" s="415">
        <f t="shared" ref="I11:I12" si="14">C11+9</f>
        <v>42727</v>
      </c>
      <c r="J11" s="416">
        <f t="shared" ref="J11:J12" si="15">C11+9</f>
        <v>42727</v>
      </c>
      <c r="K11" s="415">
        <f t="shared" ref="K11:K12" si="16">G11+9</f>
        <v>42736</v>
      </c>
      <c r="L11" s="415">
        <f t="shared" ref="L11:L12" si="17">G11+9</f>
        <v>42736</v>
      </c>
      <c r="M11" s="415">
        <f t="shared" ref="M11:M12" si="18">G11+9</f>
        <v>42736</v>
      </c>
      <c r="N11" s="416">
        <f t="shared" ref="N11:P12" si="19">G11+9</f>
        <v>42736</v>
      </c>
      <c r="O11" s="416">
        <f t="shared" si="19"/>
        <v>42736</v>
      </c>
      <c r="P11" s="416">
        <f t="shared" si="19"/>
        <v>42736</v>
      </c>
      <c r="Q11" s="10"/>
    </row>
    <row r="12" spans="1:18" s="11" customFormat="1" ht="18" customHeight="1" x14ac:dyDescent="0.3">
      <c r="A12" s="436" t="s">
        <v>264</v>
      </c>
      <c r="B12" s="427">
        <v>4</v>
      </c>
      <c r="C12" s="411">
        <v>42725</v>
      </c>
      <c r="D12" s="415"/>
      <c r="E12" s="415"/>
      <c r="F12" s="415">
        <f t="shared" si="11"/>
        <v>42734</v>
      </c>
      <c r="G12" s="415">
        <f t="shared" si="12"/>
        <v>42734</v>
      </c>
      <c r="H12" s="415">
        <f t="shared" si="13"/>
        <v>42734</v>
      </c>
      <c r="I12" s="415">
        <f t="shared" si="14"/>
        <v>42734</v>
      </c>
      <c r="J12" s="416">
        <f t="shared" si="15"/>
        <v>42734</v>
      </c>
      <c r="K12" s="415">
        <f t="shared" si="16"/>
        <v>42743</v>
      </c>
      <c r="L12" s="415">
        <f t="shared" si="17"/>
        <v>42743</v>
      </c>
      <c r="M12" s="415">
        <f t="shared" si="18"/>
        <v>42743</v>
      </c>
      <c r="N12" s="416">
        <f t="shared" si="19"/>
        <v>42743</v>
      </c>
      <c r="O12" s="416">
        <f t="shared" si="19"/>
        <v>42743</v>
      </c>
      <c r="P12" s="416">
        <f t="shared" si="19"/>
        <v>42743</v>
      </c>
      <c r="Q12" s="10"/>
    </row>
    <row r="13" spans="1:18" s="11" customFormat="1" ht="18" customHeight="1" x14ac:dyDescent="0.3">
      <c r="A13" s="436" t="s">
        <v>233</v>
      </c>
      <c r="B13" s="427">
        <v>6</v>
      </c>
      <c r="C13" s="411">
        <v>42707</v>
      </c>
      <c r="D13" s="415"/>
      <c r="E13" s="415"/>
      <c r="F13" s="415">
        <f>C13+10</f>
        <v>42717</v>
      </c>
      <c r="G13" s="415">
        <f>C13+10</f>
        <v>42717</v>
      </c>
      <c r="H13" s="415">
        <f>C13+10</f>
        <v>42717</v>
      </c>
      <c r="I13" s="415">
        <f>C13+10</f>
        <v>42717</v>
      </c>
      <c r="J13" s="416">
        <f>C13+10</f>
        <v>42717</v>
      </c>
      <c r="K13" s="415">
        <f>G13+10</f>
        <v>42727</v>
      </c>
      <c r="L13" s="415">
        <f>G13+10</f>
        <v>42727</v>
      </c>
      <c r="M13" s="415">
        <f>G13+10</f>
        <v>42727</v>
      </c>
      <c r="N13" s="416">
        <f>G13+10</f>
        <v>42727</v>
      </c>
      <c r="O13" s="416">
        <f>H13+10</f>
        <v>42727</v>
      </c>
      <c r="P13" s="416">
        <f>I13+10</f>
        <v>42727</v>
      </c>
      <c r="Q13" s="10"/>
    </row>
    <row r="14" spans="1:18" s="318" customFormat="1" ht="18" customHeight="1" x14ac:dyDescent="0.3">
      <c r="A14" s="436" t="s">
        <v>230</v>
      </c>
      <c r="B14" s="427">
        <v>1609</v>
      </c>
      <c r="C14" s="411">
        <v>42714</v>
      </c>
      <c r="D14" s="415"/>
      <c r="E14" s="415"/>
      <c r="F14" s="415">
        <f t="shared" ref="F14:F15" si="20">C14+10</f>
        <v>42724</v>
      </c>
      <c r="G14" s="415">
        <f t="shared" ref="G14:G15" si="21">C14+10</f>
        <v>42724</v>
      </c>
      <c r="H14" s="415">
        <f t="shared" ref="H14:H15" si="22">C14+10</f>
        <v>42724</v>
      </c>
      <c r="I14" s="415">
        <f t="shared" ref="I14:I15" si="23">C14+10</f>
        <v>42724</v>
      </c>
      <c r="J14" s="416">
        <f t="shared" ref="J14:J15" si="24">C14+10</f>
        <v>42724</v>
      </c>
      <c r="K14" s="415">
        <f t="shared" ref="K14:K15" si="25">G14+10</f>
        <v>42734</v>
      </c>
      <c r="L14" s="415">
        <f t="shared" ref="L14:L15" si="26">G14+10</f>
        <v>42734</v>
      </c>
      <c r="M14" s="415">
        <f t="shared" ref="M14:M15" si="27">G14+10</f>
        <v>42734</v>
      </c>
      <c r="N14" s="416">
        <f t="shared" ref="N14:P15" si="28">G14+10</f>
        <v>42734</v>
      </c>
      <c r="O14" s="416">
        <f t="shared" si="28"/>
        <v>42734</v>
      </c>
      <c r="P14" s="416">
        <f t="shared" si="28"/>
        <v>42734</v>
      </c>
      <c r="Q14" s="319"/>
    </row>
    <row r="15" spans="1:18" s="11" customFormat="1" ht="18" customHeight="1" x14ac:dyDescent="0.3">
      <c r="A15" s="436" t="s">
        <v>231</v>
      </c>
      <c r="B15" s="427">
        <v>9</v>
      </c>
      <c r="C15" s="411">
        <v>42721</v>
      </c>
      <c r="D15" s="415"/>
      <c r="E15" s="415"/>
      <c r="F15" s="415">
        <f t="shared" si="20"/>
        <v>42731</v>
      </c>
      <c r="G15" s="415">
        <f t="shared" si="21"/>
        <v>42731</v>
      </c>
      <c r="H15" s="415">
        <f t="shared" si="22"/>
        <v>42731</v>
      </c>
      <c r="I15" s="415">
        <f t="shared" si="23"/>
        <v>42731</v>
      </c>
      <c r="J15" s="416">
        <f t="shared" si="24"/>
        <v>42731</v>
      </c>
      <c r="K15" s="415">
        <f t="shared" si="25"/>
        <v>42741</v>
      </c>
      <c r="L15" s="415">
        <f t="shared" si="26"/>
        <v>42741</v>
      </c>
      <c r="M15" s="415">
        <f t="shared" si="27"/>
        <v>42741</v>
      </c>
      <c r="N15" s="416">
        <f t="shared" si="28"/>
        <v>42741</v>
      </c>
      <c r="O15" s="416">
        <f t="shared" si="28"/>
        <v>42741</v>
      </c>
      <c r="P15" s="416">
        <f t="shared" si="28"/>
        <v>42741</v>
      </c>
      <c r="Q15" s="10"/>
    </row>
    <row r="16" spans="1:18" s="11" customFormat="1" ht="18" customHeight="1" x14ac:dyDescent="0.3">
      <c r="A16" s="436" t="s">
        <v>235</v>
      </c>
      <c r="B16" s="430">
        <v>1610</v>
      </c>
      <c r="C16" s="411">
        <v>42708</v>
      </c>
      <c r="D16" s="415"/>
      <c r="E16" s="415"/>
      <c r="F16" s="415">
        <f t="shared" ref="F16:P18" si="29">$C16+15</f>
        <v>42723</v>
      </c>
      <c r="G16" s="415">
        <f t="shared" si="29"/>
        <v>42723</v>
      </c>
      <c r="H16" s="415">
        <f t="shared" si="29"/>
        <v>42723</v>
      </c>
      <c r="I16" s="415">
        <f t="shared" si="29"/>
        <v>42723</v>
      </c>
      <c r="J16" s="416">
        <f t="shared" si="29"/>
        <v>42723</v>
      </c>
      <c r="K16" s="415">
        <f t="shared" si="29"/>
        <v>42723</v>
      </c>
      <c r="L16" s="415">
        <f t="shared" si="29"/>
        <v>42723</v>
      </c>
      <c r="M16" s="415">
        <f t="shared" si="29"/>
        <v>42723</v>
      </c>
      <c r="N16" s="416">
        <f t="shared" si="29"/>
        <v>42723</v>
      </c>
      <c r="O16" s="416">
        <f t="shared" si="29"/>
        <v>42723</v>
      </c>
      <c r="P16" s="416">
        <f t="shared" si="29"/>
        <v>42723</v>
      </c>
      <c r="Q16" s="10"/>
    </row>
    <row r="17" spans="1:17" s="11" customFormat="1" ht="18" customHeight="1" x14ac:dyDescent="0.3">
      <c r="A17" s="436" t="s">
        <v>219</v>
      </c>
      <c r="B17" s="430">
        <v>16012</v>
      </c>
      <c r="C17" s="411">
        <v>42715</v>
      </c>
      <c r="D17" s="415"/>
      <c r="E17" s="415"/>
      <c r="F17" s="415">
        <f t="shared" si="29"/>
        <v>42730</v>
      </c>
      <c r="G17" s="415">
        <f t="shared" si="29"/>
        <v>42730</v>
      </c>
      <c r="H17" s="415">
        <f t="shared" si="29"/>
        <v>42730</v>
      </c>
      <c r="I17" s="415">
        <f t="shared" si="29"/>
        <v>42730</v>
      </c>
      <c r="J17" s="416">
        <f t="shared" si="29"/>
        <v>42730</v>
      </c>
      <c r="K17" s="415">
        <f t="shared" si="29"/>
        <v>42730</v>
      </c>
      <c r="L17" s="415">
        <f t="shared" si="29"/>
        <v>42730</v>
      </c>
      <c r="M17" s="415">
        <f t="shared" si="29"/>
        <v>42730</v>
      </c>
      <c r="N17" s="416">
        <f t="shared" si="29"/>
        <v>42730</v>
      </c>
      <c r="O17" s="416">
        <f t="shared" si="29"/>
        <v>42730</v>
      </c>
      <c r="P17" s="416">
        <f t="shared" si="29"/>
        <v>42730</v>
      </c>
      <c r="Q17" s="10"/>
    </row>
    <row r="18" spans="1:17" s="11" customFormat="1" ht="18" customHeight="1" x14ac:dyDescent="0.3">
      <c r="A18" s="436" t="s">
        <v>208</v>
      </c>
      <c r="B18" s="430">
        <v>1611</v>
      </c>
      <c r="C18" s="411">
        <v>42722</v>
      </c>
      <c r="D18" s="415"/>
      <c r="E18" s="415"/>
      <c r="F18" s="415">
        <f t="shared" si="29"/>
        <v>42737</v>
      </c>
      <c r="G18" s="415">
        <f t="shared" si="29"/>
        <v>42737</v>
      </c>
      <c r="H18" s="415">
        <f t="shared" si="29"/>
        <v>42737</v>
      </c>
      <c r="I18" s="415">
        <f t="shared" si="29"/>
        <v>42737</v>
      </c>
      <c r="J18" s="416">
        <f t="shared" si="29"/>
        <v>42737</v>
      </c>
      <c r="K18" s="415">
        <f t="shared" si="29"/>
        <v>42737</v>
      </c>
      <c r="L18" s="415">
        <f t="shared" si="29"/>
        <v>42737</v>
      </c>
      <c r="M18" s="415">
        <f t="shared" si="29"/>
        <v>42737</v>
      </c>
      <c r="N18" s="416">
        <f t="shared" si="29"/>
        <v>42737</v>
      </c>
      <c r="O18" s="416">
        <f t="shared" si="29"/>
        <v>42737</v>
      </c>
      <c r="P18" s="416">
        <f t="shared" si="29"/>
        <v>42737</v>
      </c>
    </row>
    <row r="19" spans="1:17" s="11" customFormat="1" ht="18" customHeight="1" x14ac:dyDescent="0.3">
      <c r="A19" s="436" t="s">
        <v>215</v>
      </c>
      <c r="B19" s="430">
        <v>15</v>
      </c>
      <c r="C19" s="431">
        <v>42706</v>
      </c>
      <c r="D19" s="415"/>
      <c r="E19" s="415"/>
      <c r="F19" s="415">
        <f t="shared" ref="F19:P21" si="30">$C19+14</f>
        <v>42720</v>
      </c>
      <c r="G19" s="415">
        <f t="shared" si="30"/>
        <v>42720</v>
      </c>
      <c r="H19" s="415">
        <f t="shared" si="30"/>
        <v>42720</v>
      </c>
      <c r="I19" s="415">
        <f t="shared" si="30"/>
        <v>42720</v>
      </c>
      <c r="J19" s="416">
        <f t="shared" si="30"/>
        <v>42720</v>
      </c>
      <c r="K19" s="415">
        <f t="shared" si="30"/>
        <v>42720</v>
      </c>
      <c r="L19" s="415">
        <f t="shared" si="30"/>
        <v>42720</v>
      </c>
      <c r="M19" s="415">
        <f t="shared" si="30"/>
        <v>42720</v>
      </c>
      <c r="N19" s="416">
        <f t="shared" si="30"/>
        <v>42720</v>
      </c>
      <c r="O19" s="416">
        <f t="shared" si="30"/>
        <v>42720</v>
      </c>
      <c r="P19" s="416">
        <f t="shared" si="30"/>
        <v>42720</v>
      </c>
    </row>
    <row r="20" spans="1:17" s="11" customFormat="1" ht="18" customHeight="1" x14ac:dyDescent="0.3">
      <c r="A20" s="436" t="s">
        <v>269</v>
      </c>
      <c r="B20" s="427">
        <v>16010</v>
      </c>
      <c r="C20" s="417">
        <v>42713</v>
      </c>
      <c r="D20" s="415"/>
      <c r="E20" s="415"/>
      <c r="F20" s="415">
        <f t="shared" si="30"/>
        <v>42727</v>
      </c>
      <c r="G20" s="415">
        <f t="shared" si="30"/>
        <v>42727</v>
      </c>
      <c r="H20" s="415">
        <f t="shared" si="30"/>
        <v>42727</v>
      </c>
      <c r="I20" s="415">
        <f t="shared" si="30"/>
        <v>42727</v>
      </c>
      <c r="J20" s="416">
        <f t="shared" si="30"/>
        <v>42727</v>
      </c>
      <c r="K20" s="415">
        <f t="shared" si="30"/>
        <v>42727</v>
      </c>
      <c r="L20" s="415">
        <f t="shared" si="30"/>
        <v>42727</v>
      </c>
      <c r="M20" s="415">
        <f t="shared" si="30"/>
        <v>42727</v>
      </c>
      <c r="N20" s="416">
        <f t="shared" si="30"/>
        <v>42727</v>
      </c>
      <c r="O20" s="416">
        <f t="shared" si="30"/>
        <v>42727</v>
      </c>
      <c r="P20" s="416">
        <f t="shared" si="30"/>
        <v>42727</v>
      </c>
    </row>
    <row r="21" spans="1:17" s="114" customFormat="1" ht="18" customHeight="1" x14ac:dyDescent="0.3">
      <c r="A21" s="436" t="s">
        <v>122</v>
      </c>
      <c r="B21" s="430">
        <v>1612</v>
      </c>
      <c r="C21" s="417">
        <v>42720</v>
      </c>
      <c r="D21" s="415"/>
      <c r="E21" s="415"/>
      <c r="F21" s="415">
        <f t="shared" si="30"/>
        <v>42734</v>
      </c>
      <c r="G21" s="415">
        <f t="shared" si="30"/>
        <v>42734</v>
      </c>
      <c r="H21" s="415">
        <f t="shared" si="30"/>
        <v>42734</v>
      </c>
      <c r="I21" s="415">
        <f t="shared" si="30"/>
        <v>42734</v>
      </c>
      <c r="J21" s="416">
        <f t="shared" si="30"/>
        <v>42734</v>
      </c>
      <c r="K21" s="415">
        <f t="shared" si="30"/>
        <v>42734</v>
      </c>
      <c r="L21" s="415">
        <f t="shared" si="30"/>
        <v>42734</v>
      </c>
      <c r="M21" s="415">
        <f t="shared" si="30"/>
        <v>42734</v>
      </c>
      <c r="N21" s="416">
        <f t="shared" si="30"/>
        <v>42734</v>
      </c>
      <c r="O21" s="416">
        <f t="shared" si="30"/>
        <v>42734</v>
      </c>
      <c r="P21" s="416">
        <f t="shared" si="30"/>
        <v>42734</v>
      </c>
    </row>
    <row r="22" spans="1:17" s="324" customFormat="1" ht="18" customHeight="1" x14ac:dyDescent="0.3">
      <c r="A22" s="436" t="s">
        <v>201</v>
      </c>
      <c r="B22" s="427">
        <v>116</v>
      </c>
      <c r="C22" s="431">
        <v>42705</v>
      </c>
      <c r="D22" s="415"/>
      <c r="E22" s="415"/>
      <c r="F22" s="415">
        <f t="shared" ref="F22:P27" si="31">$C22+14</f>
        <v>42719</v>
      </c>
      <c r="G22" s="415">
        <f t="shared" si="31"/>
        <v>42719</v>
      </c>
      <c r="H22" s="415">
        <f t="shared" si="31"/>
        <v>42719</v>
      </c>
      <c r="I22" s="415">
        <f t="shared" si="31"/>
        <v>42719</v>
      </c>
      <c r="J22" s="416">
        <f t="shared" si="31"/>
        <v>42719</v>
      </c>
      <c r="K22" s="415">
        <f t="shared" si="31"/>
        <v>42719</v>
      </c>
      <c r="L22" s="415">
        <f t="shared" si="31"/>
        <v>42719</v>
      </c>
      <c r="M22" s="415">
        <f t="shared" si="31"/>
        <v>42719</v>
      </c>
      <c r="N22" s="416">
        <f t="shared" si="31"/>
        <v>42719</v>
      </c>
      <c r="O22" s="416">
        <f t="shared" si="31"/>
        <v>42719</v>
      </c>
      <c r="P22" s="416">
        <f t="shared" si="31"/>
        <v>42719</v>
      </c>
    </row>
    <row r="23" spans="1:17" s="114" customFormat="1" ht="18" customHeight="1" x14ac:dyDescent="0.3">
      <c r="A23" s="436" t="s">
        <v>220</v>
      </c>
      <c r="B23" s="427" t="s">
        <v>283</v>
      </c>
      <c r="C23" s="417">
        <v>42712</v>
      </c>
      <c r="D23" s="415"/>
      <c r="E23" s="415"/>
      <c r="F23" s="415">
        <f t="shared" si="31"/>
        <v>42726</v>
      </c>
      <c r="G23" s="415">
        <f t="shared" si="31"/>
        <v>42726</v>
      </c>
      <c r="H23" s="415">
        <f t="shared" si="31"/>
        <v>42726</v>
      </c>
      <c r="I23" s="415">
        <f t="shared" si="31"/>
        <v>42726</v>
      </c>
      <c r="J23" s="416">
        <f t="shared" si="31"/>
        <v>42726</v>
      </c>
      <c r="K23" s="415">
        <f t="shared" si="31"/>
        <v>42726</v>
      </c>
      <c r="L23" s="415">
        <f t="shared" si="31"/>
        <v>42726</v>
      </c>
      <c r="M23" s="415">
        <f t="shared" si="31"/>
        <v>42726</v>
      </c>
      <c r="N23" s="416">
        <f t="shared" si="31"/>
        <v>42726</v>
      </c>
      <c r="O23" s="416">
        <f t="shared" si="31"/>
        <v>42726</v>
      </c>
      <c r="P23" s="416">
        <f t="shared" si="31"/>
        <v>42726</v>
      </c>
    </row>
    <row r="24" spans="1:17" s="114" customFormat="1" ht="18" customHeight="1" x14ac:dyDescent="0.3">
      <c r="A24" s="436" t="s">
        <v>265</v>
      </c>
      <c r="B24" s="427">
        <v>120</v>
      </c>
      <c r="C24" s="417">
        <v>42719</v>
      </c>
      <c r="D24" s="415"/>
      <c r="E24" s="415"/>
      <c r="F24" s="415">
        <f t="shared" si="31"/>
        <v>42733</v>
      </c>
      <c r="G24" s="415">
        <f t="shared" si="31"/>
        <v>42733</v>
      </c>
      <c r="H24" s="415">
        <f t="shared" si="31"/>
        <v>42733</v>
      </c>
      <c r="I24" s="415">
        <f t="shared" si="31"/>
        <v>42733</v>
      </c>
      <c r="J24" s="416">
        <f t="shared" si="31"/>
        <v>42733</v>
      </c>
      <c r="K24" s="415">
        <f t="shared" si="31"/>
        <v>42733</v>
      </c>
      <c r="L24" s="415">
        <f t="shared" si="31"/>
        <v>42733</v>
      </c>
      <c r="M24" s="415">
        <f t="shared" si="31"/>
        <v>42733</v>
      </c>
      <c r="N24" s="416">
        <f t="shared" si="31"/>
        <v>42733</v>
      </c>
      <c r="O24" s="416">
        <f t="shared" si="31"/>
        <v>42733</v>
      </c>
      <c r="P24" s="416">
        <f t="shared" si="31"/>
        <v>42733</v>
      </c>
    </row>
    <row r="25" spans="1:17" s="114" customFormat="1" ht="18" customHeight="1" x14ac:dyDescent="0.3">
      <c r="A25" s="437" t="s">
        <v>275</v>
      </c>
      <c r="B25" s="427">
        <v>8</v>
      </c>
      <c r="C25" s="411">
        <v>42710</v>
      </c>
      <c r="D25" s="415"/>
      <c r="E25" s="415"/>
      <c r="F25" s="415">
        <f t="shared" si="31"/>
        <v>42724</v>
      </c>
      <c r="G25" s="415">
        <f t="shared" si="31"/>
        <v>42724</v>
      </c>
      <c r="H25" s="415">
        <f t="shared" si="31"/>
        <v>42724</v>
      </c>
      <c r="I25" s="415">
        <f t="shared" si="31"/>
        <v>42724</v>
      </c>
      <c r="J25" s="416">
        <f t="shared" si="31"/>
        <v>42724</v>
      </c>
      <c r="K25" s="415">
        <f t="shared" si="31"/>
        <v>42724</v>
      </c>
      <c r="L25" s="415">
        <f t="shared" si="31"/>
        <v>42724</v>
      </c>
      <c r="M25" s="415">
        <f t="shared" si="31"/>
        <v>42724</v>
      </c>
      <c r="N25" s="416">
        <f t="shared" si="31"/>
        <v>42724</v>
      </c>
      <c r="O25" s="416">
        <f t="shared" si="31"/>
        <v>42724</v>
      </c>
      <c r="P25" s="416">
        <f t="shared" si="31"/>
        <v>42724</v>
      </c>
    </row>
    <row r="26" spans="1:17" s="114" customFormat="1" ht="18" customHeight="1" x14ac:dyDescent="0.3">
      <c r="A26" s="437" t="s">
        <v>276</v>
      </c>
      <c r="B26" s="427">
        <v>1603</v>
      </c>
      <c r="C26" s="411">
        <v>42717</v>
      </c>
      <c r="D26" s="415"/>
      <c r="E26" s="415"/>
      <c r="F26" s="415">
        <f t="shared" si="31"/>
        <v>42731</v>
      </c>
      <c r="G26" s="415">
        <f t="shared" si="31"/>
        <v>42731</v>
      </c>
      <c r="H26" s="415">
        <f t="shared" si="31"/>
        <v>42731</v>
      </c>
      <c r="I26" s="415">
        <f t="shared" si="31"/>
        <v>42731</v>
      </c>
      <c r="J26" s="416">
        <f t="shared" si="31"/>
        <v>42731</v>
      </c>
      <c r="K26" s="415">
        <f t="shared" si="31"/>
        <v>42731</v>
      </c>
      <c r="L26" s="415">
        <f t="shared" si="31"/>
        <v>42731</v>
      </c>
      <c r="M26" s="415">
        <f t="shared" si="31"/>
        <v>42731</v>
      </c>
      <c r="N26" s="416">
        <f t="shared" si="31"/>
        <v>42731</v>
      </c>
      <c r="O26" s="416">
        <f t="shared" si="31"/>
        <v>42731</v>
      </c>
      <c r="P26" s="416">
        <f t="shared" si="31"/>
        <v>42731</v>
      </c>
    </row>
    <row r="27" spans="1:17" s="114" customFormat="1" ht="18" customHeight="1" thickBot="1" x14ac:dyDescent="0.35">
      <c r="A27" s="437" t="s">
        <v>277</v>
      </c>
      <c r="B27" s="427">
        <v>29</v>
      </c>
      <c r="C27" s="411">
        <v>42724</v>
      </c>
      <c r="D27" s="415"/>
      <c r="E27" s="415"/>
      <c r="F27" s="415">
        <f t="shared" si="31"/>
        <v>42738</v>
      </c>
      <c r="G27" s="415">
        <f t="shared" si="31"/>
        <v>42738</v>
      </c>
      <c r="H27" s="415">
        <f t="shared" si="31"/>
        <v>42738</v>
      </c>
      <c r="I27" s="415">
        <f t="shared" si="31"/>
        <v>42738</v>
      </c>
      <c r="J27" s="416">
        <f t="shared" si="31"/>
        <v>42738</v>
      </c>
      <c r="K27" s="415">
        <f t="shared" si="31"/>
        <v>42738</v>
      </c>
      <c r="L27" s="415">
        <f t="shared" si="31"/>
        <v>42738</v>
      </c>
      <c r="M27" s="415">
        <f t="shared" si="31"/>
        <v>42738</v>
      </c>
      <c r="N27" s="416">
        <f t="shared" si="31"/>
        <v>42738</v>
      </c>
      <c r="O27" s="416">
        <f t="shared" si="31"/>
        <v>42738</v>
      </c>
      <c r="P27" s="416">
        <f t="shared" si="31"/>
        <v>42738</v>
      </c>
    </row>
    <row r="28" spans="1:17" s="114" customFormat="1" ht="18" customHeight="1" x14ac:dyDescent="0.3">
      <c r="A28" s="434" t="s">
        <v>207</v>
      </c>
      <c r="B28" s="432">
        <f>B7+1</f>
        <v>1617</v>
      </c>
      <c r="C28" s="421">
        <f>C7+21</f>
        <v>42725</v>
      </c>
      <c r="D28" s="433">
        <f>C28+9</f>
        <v>42734</v>
      </c>
      <c r="E28" s="433">
        <f>C28+9</f>
        <v>42734</v>
      </c>
      <c r="F28" s="433">
        <f>C28+9</f>
        <v>42734</v>
      </c>
      <c r="G28" s="433">
        <f>C28+9</f>
        <v>42734</v>
      </c>
      <c r="H28" s="433">
        <f>C28+9</f>
        <v>42734</v>
      </c>
      <c r="I28" s="433">
        <f>C28+9</f>
        <v>42734</v>
      </c>
      <c r="J28" s="438">
        <f>C28+9</f>
        <v>42734</v>
      </c>
      <c r="K28" s="433">
        <f>G28+9</f>
        <v>42743</v>
      </c>
      <c r="L28" s="433">
        <f>G28+9</f>
        <v>42743</v>
      </c>
      <c r="M28" s="433">
        <f>G28+9</f>
        <v>42743</v>
      </c>
      <c r="N28" s="438">
        <f>G28+9</f>
        <v>42743</v>
      </c>
      <c r="O28" s="438">
        <f>H28+9</f>
        <v>42743</v>
      </c>
      <c r="P28" s="438">
        <f>I28+9</f>
        <v>42743</v>
      </c>
    </row>
    <row r="29" spans="1:17" s="114" customFormat="1" ht="18" customHeight="1" x14ac:dyDescent="0.3">
      <c r="A29" s="436" t="s">
        <v>271</v>
      </c>
      <c r="B29" s="432">
        <f>B8+1</f>
        <v>1603</v>
      </c>
      <c r="C29" s="421">
        <f t="shared" ref="C29:C36" si="32">C8+21</f>
        <v>42732</v>
      </c>
      <c r="D29" s="433">
        <f t="shared" ref="D29:D30" si="33">C29+9</f>
        <v>42741</v>
      </c>
      <c r="E29" s="433">
        <f t="shared" ref="E29:E30" si="34">C29+9</f>
        <v>42741</v>
      </c>
      <c r="F29" s="433">
        <f t="shared" ref="F29:F30" si="35">C29+9</f>
        <v>42741</v>
      </c>
      <c r="G29" s="433">
        <f t="shared" ref="G29:G30" si="36">C29+9</f>
        <v>42741</v>
      </c>
      <c r="H29" s="433">
        <f t="shared" ref="H29:H30" si="37">C29+9</f>
        <v>42741</v>
      </c>
      <c r="I29" s="433">
        <f t="shared" ref="I29:I30" si="38">C29+9</f>
        <v>42741</v>
      </c>
      <c r="J29" s="438">
        <f t="shared" ref="J29:J30" si="39">C29+9</f>
        <v>42741</v>
      </c>
      <c r="K29" s="433">
        <f t="shared" ref="K29:K30" si="40">G29+9</f>
        <v>42750</v>
      </c>
      <c r="L29" s="433">
        <f t="shared" ref="L29:L30" si="41">G29+9</f>
        <v>42750</v>
      </c>
      <c r="M29" s="433">
        <f t="shared" ref="M29:M30" si="42">G29+9</f>
        <v>42750</v>
      </c>
      <c r="N29" s="438">
        <f t="shared" ref="N29:P30" si="43">G29+9</f>
        <v>42750</v>
      </c>
      <c r="O29" s="438">
        <f t="shared" si="43"/>
        <v>42750</v>
      </c>
      <c r="P29" s="438">
        <f t="shared" si="43"/>
        <v>42750</v>
      </c>
    </row>
    <row r="30" spans="1:17" s="324" customFormat="1" ht="18" customHeight="1" x14ac:dyDescent="0.3">
      <c r="A30" s="436" t="s">
        <v>267</v>
      </c>
      <c r="B30" s="432">
        <f t="shared" ref="B30:B41" si="44">B9+1</f>
        <v>5</v>
      </c>
      <c r="C30" s="421">
        <f t="shared" si="32"/>
        <v>42739</v>
      </c>
      <c r="D30" s="433">
        <f t="shared" si="33"/>
        <v>42748</v>
      </c>
      <c r="E30" s="433">
        <f t="shared" si="34"/>
        <v>42748</v>
      </c>
      <c r="F30" s="433">
        <f t="shared" si="35"/>
        <v>42748</v>
      </c>
      <c r="G30" s="433">
        <f t="shared" si="36"/>
        <v>42748</v>
      </c>
      <c r="H30" s="433">
        <f t="shared" si="37"/>
        <v>42748</v>
      </c>
      <c r="I30" s="433">
        <f t="shared" si="38"/>
        <v>42748</v>
      </c>
      <c r="J30" s="438">
        <f t="shared" si="39"/>
        <v>42748</v>
      </c>
      <c r="K30" s="433">
        <f t="shared" si="40"/>
        <v>42757</v>
      </c>
      <c r="L30" s="433">
        <f t="shared" si="41"/>
        <v>42757</v>
      </c>
      <c r="M30" s="433">
        <f t="shared" si="42"/>
        <v>42757</v>
      </c>
      <c r="N30" s="438">
        <f t="shared" si="43"/>
        <v>42757</v>
      </c>
      <c r="O30" s="438">
        <f t="shared" si="43"/>
        <v>42757</v>
      </c>
      <c r="P30" s="438">
        <f t="shared" si="43"/>
        <v>42757</v>
      </c>
    </row>
    <row r="31" spans="1:17" s="114" customFormat="1" ht="18" customHeight="1" x14ac:dyDescent="0.3">
      <c r="A31" s="436" t="s">
        <v>280</v>
      </c>
      <c r="B31" s="432">
        <f t="shared" si="44"/>
        <v>1602</v>
      </c>
      <c r="C31" s="421">
        <f t="shared" si="32"/>
        <v>42732</v>
      </c>
      <c r="D31" s="433"/>
      <c r="E31" s="433"/>
      <c r="F31" s="433">
        <f>C31+9</f>
        <v>42741</v>
      </c>
      <c r="G31" s="433">
        <f>C31+9</f>
        <v>42741</v>
      </c>
      <c r="H31" s="433">
        <f>C31+9</f>
        <v>42741</v>
      </c>
      <c r="I31" s="433">
        <f>C31+9</f>
        <v>42741</v>
      </c>
      <c r="J31" s="438">
        <f>C31+9</f>
        <v>42741</v>
      </c>
      <c r="K31" s="433">
        <f>G31+9</f>
        <v>42750</v>
      </c>
      <c r="L31" s="433">
        <f>G31+9</f>
        <v>42750</v>
      </c>
      <c r="M31" s="433">
        <f>G31+9</f>
        <v>42750</v>
      </c>
      <c r="N31" s="438">
        <f>G31+9</f>
        <v>42750</v>
      </c>
      <c r="O31" s="438">
        <f>H31+9</f>
        <v>42750</v>
      </c>
      <c r="P31" s="438">
        <f>I31+9</f>
        <v>42750</v>
      </c>
    </row>
    <row r="32" spans="1:17" s="114" customFormat="1" ht="18" customHeight="1" x14ac:dyDescent="0.3">
      <c r="A32" s="436" t="s">
        <v>197</v>
      </c>
      <c r="B32" s="432">
        <f t="shared" si="44"/>
        <v>82</v>
      </c>
      <c r="C32" s="421">
        <f t="shared" si="32"/>
        <v>42739</v>
      </c>
      <c r="D32" s="433"/>
      <c r="E32" s="433"/>
      <c r="F32" s="433">
        <f t="shared" ref="F32:F33" si="45">C32+9</f>
        <v>42748</v>
      </c>
      <c r="G32" s="433">
        <f t="shared" ref="G32:G33" si="46">C32+9</f>
        <v>42748</v>
      </c>
      <c r="H32" s="433">
        <f t="shared" ref="H32:H33" si="47">C32+9</f>
        <v>42748</v>
      </c>
      <c r="I32" s="433">
        <f t="shared" ref="I32:I33" si="48">C32+9</f>
        <v>42748</v>
      </c>
      <c r="J32" s="438">
        <f t="shared" ref="J32:J33" si="49">C32+9</f>
        <v>42748</v>
      </c>
      <c r="K32" s="433">
        <f t="shared" ref="K32:K33" si="50">G32+9</f>
        <v>42757</v>
      </c>
      <c r="L32" s="433">
        <f t="shared" ref="L32:L33" si="51">G32+9</f>
        <v>42757</v>
      </c>
      <c r="M32" s="433">
        <f t="shared" ref="M32:M33" si="52">G32+9</f>
        <v>42757</v>
      </c>
      <c r="N32" s="438">
        <f t="shared" ref="N32:P33" si="53">G32+9</f>
        <v>42757</v>
      </c>
      <c r="O32" s="438">
        <f t="shared" si="53"/>
        <v>42757</v>
      </c>
      <c r="P32" s="438">
        <f t="shared" si="53"/>
        <v>42757</v>
      </c>
    </row>
    <row r="33" spans="1:16" s="114" customFormat="1" ht="18" customHeight="1" x14ac:dyDescent="0.3">
      <c r="A33" s="436" t="s">
        <v>264</v>
      </c>
      <c r="B33" s="432">
        <f t="shared" si="44"/>
        <v>5</v>
      </c>
      <c r="C33" s="421">
        <f t="shared" si="32"/>
        <v>42746</v>
      </c>
      <c r="D33" s="433"/>
      <c r="E33" s="433"/>
      <c r="F33" s="433">
        <f t="shared" si="45"/>
        <v>42755</v>
      </c>
      <c r="G33" s="433">
        <f t="shared" si="46"/>
        <v>42755</v>
      </c>
      <c r="H33" s="433">
        <f t="shared" si="47"/>
        <v>42755</v>
      </c>
      <c r="I33" s="433">
        <f t="shared" si="48"/>
        <v>42755</v>
      </c>
      <c r="J33" s="438">
        <f t="shared" si="49"/>
        <v>42755</v>
      </c>
      <c r="K33" s="433">
        <f t="shared" si="50"/>
        <v>42764</v>
      </c>
      <c r="L33" s="433">
        <f t="shared" si="51"/>
        <v>42764</v>
      </c>
      <c r="M33" s="433">
        <f t="shared" si="52"/>
        <v>42764</v>
      </c>
      <c r="N33" s="438">
        <f t="shared" si="53"/>
        <v>42764</v>
      </c>
      <c r="O33" s="438">
        <f t="shared" si="53"/>
        <v>42764</v>
      </c>
      <c r="P33" s="438">
        <f t="shared" si="53"/>
        <v>42764</v>
      </c>
    </row>
    <row r="34" spans="1:16" s="114" customFormat="1" ht="18" customHeight="1" x14ac:dyDescent="0.3">
      <c r="A34" s="436" t="s">
        <v>233</v>
      </c>
      <c r="B34" s="432">
        <f t="shared" si="44"/>
        <v>7</v>
      </c>
      <c r="C34" s="421">
        <f t="shared" si="32"/>
        <v>42728</v>
      </c>
      <c r="D34" s="433"/>
      <c r="E34" s="433"/>
      <c r="F34" s="433">
        <f>C34+10</f>
        <v>42738</v>
      </c>
      <c r="G34" s="433">
        <f>C34+10</f>
        <v>42738</v>
      </c>
      <c r="H34" s="433">
        <f>C34+10</f>
        <v>42738</v>
      </c>
      <c r="I34" s="433">
        <f>C34+10</f>
        <v>42738</v>
      </c>
      <c r="J34" s="438">
        <f>C34+10</f>
        <v>42738</v>
      </c>
      <c r="K34" s="433">
        <f>G34+10</f>
        <v>42748</v>
      </c>
      <c r="L34" s="433">
        <f>G34+10</f>
        <v>42748</v>
      </c>
      <c r="M34" s="433">
        <f>G34+10</f>
        <v>42748</v>
      </c>
      <c r="N34" s="438">
        <f>G34+10</f>
        <v>42748</v>
      </c>
      <c r="O34" s="438">
        <f>H34+10</f>
        <v>42748</v>
      </c>
      <c r="P34" s="438">
        <f>I34+10</f>
        <v>42748</v>
      </c>
    </row>
    <row r="35" spans="1:16" s="114" customFormat="1" ht="18" customHeight="1" x14ac:dyDescent="0.3">
      <c r="A35" s="436" t="s">
        <v>230</v>
      </c>
      <c r="B35" s="432">
        <f t="shared" si="44"/>
        <v>1610</v>
      </c>
      <c r="C35" s="421">
        <f t="shared" si="32"/>
        <v>42735</v>
      </c>
      <c r="D35" s="433"/>
      <c r="E35" s="433"/>
      <c r="F35" s="433">
        <f t="shared" ref="F35:F36" si="54">C35+10</f>
        <v>42745</v>
      </c>
      <c r="G35" s="433">
        <f t="shared" ref="G35:G36" si="55">C35+10</f>
        <v>42745</v>
      </c>
      <c r="H35" s="433">
        <f t="shared" ref="H35:H36" si="56">C35+10</f>
        <v>42745</v>
      </c>
      <c r="I35" s="433">
        <f t="shared" ref="I35:I36" si="57">C35+10</f>
        <v>42745</v>
      </c>
      <c r="J35" s="438">
        <f t="shared" ref="J35:J36" si="58">C35+10</f>
        <v>42745</v>
      </c>
      <c r="K35" s="433">
        <f t="shared" ref="K35:K36" si="59">G35+10</f>
        <v>42755</v>
      </c>
      <c r="L35" s="433">
        <f t="shared" ref="L35:L36" si="60">G35+10</f>
        <v>42755</v>
      </c>
      <c r="M35" s="433">
        <f t="shared" ref="M35:M36" si="61">G35+10</f>
        <v>42755</v>
      </c>
      <c r="N35" s="438">
        <f t="shared" ref="N35:P36" si="62">G35+10</f>
        <v>42755</v>
      </c>
      <c r="O35" s="438">
        <f t="shared" si="62"/>
        <v>42755</v>
      </c>
      <c r="P35" s="438">
        <f t="shared" si="62"/>
        <v>42755</v>
      </c>
    </row>
    <row r="36" spans="1:16" s="114" customFormat="1" ht="18" customHeight="1" x14ac:dyDescent="0.3">
      <c r="A36" s="436" t="s">
        <v>231</v>
      </c>
      <c r="B36" s="432">
        <f t="shared" si="44"/>
        <v>10</v>
      </c>
      <c r="C36" s="421">
        <f t="shared" si="32"/>
        <v>42742</v>
      </c>
      <c r="D36" s="433"/>
      <c r="E36" s="433"/>
      <c r="F36" s="433">
        <f t="shared" si="54"/>
        <v>42752</v>
      </c>
      <c r="G36" s="433">
        <f t="shared" si="55"/>
        <v>42752</v>
      </c>
      <c r="H36" s="433">
        <f t="shared" si="56"/>
        <v>42752</v>
      </c>
      <c r="I36" s="433">
        <f t="shared" si="57"/>
        <v>42752</v>
      </c>
      <c r="J36" s="438">
        <f t="shared" si="58"/>
        <v>42752</v>
      </c>
      <c r="K36" s="433">
        <f t="shared" si="59"/>
        <v>42762</v>
      </c>
      <c r="L36" s="433">
        <f t="shared" si="60"/>
        <v>42762</v>
      </c>
      <c r="M36" s="433">
        <f t="shared" si="61"/>
        <v>42762</v>
      </c>
      <c r="N36" s="438">
        <f t="shared" si="62"/>
        <v>42762</v>
      </c>
      <c r="O36" s="438">
        <f t="shared" si="62"/>
        <v>42762</v>
      </c>
      <c r="P36" s="438">
        <f t="shared" si="62"/>
        <v>42762</v>
      </c>
    </row>
    <row r="37" spans="1:16" s="114" customFormat="1" ht="18" customHeight="1" x14ac:dyDescent="0.3">
      <c r="A37" s="436" t="s">
        <v>235</v>
      </c>
      <c r="B37" s="432">
        <f t="shared" si="44"/>
        <v>1611</v>
      </c>
      <c r="C37" s="421">
        <f>C16+28</f>
        <v>42736</v>
      </c>
      <c r="D37" s="433"/>
      <c r="E37" s="433"/>
      <c r="F37" s="433">
        <f t="shared" ref="F37:P39" si="63">$C37+15</f>
        <v>42751</v>
      </c>
      <c r="G37" s="433">
        <f t="shared" si="63"/>
        <v>42751</v>
      </c>
      <c r="H37" s="433">
        <f t="shared" si="63"/>
        <v>42751</v>
      </c>
      <c r="I37" s="433">
        <f t="shared" si="63"/>
        <v>42751</v>
      </c>
      <c r="J37" s="438">
        <f t="shared" si="63"/>
        <v>42751</v>
      </c>
      <c r="K37" s="433">
        <f t="shared" si="63"/>
        <v>42751</v>
      </c>
      <c r="L37" s="433">
        <f t="shared" si="63"/>
        <v>42751</v>
      </c>
      <c r="M37" s="433">
        <f t="shared" si="63"/>
        <v>42751</v>
      </c>
      <c r="N37" s="438">
        <f t="shared" si="63"/>
        <v>42751</v>
      </c>
      <c r="O37" s="438">
        <f t="shared" si="63"/>
        <v>42751</v>
      </c>
      <c r="P37" s="438">
        <f t="shared" si="63"/>
        <v>42751</v>
      </c>
    </row>
    <row r="38" spans="1:16" s="114" customFormat="1" ht="18" customHeight="1" x14ac:dyDescent="0.3">
      <c r="A38" s="436" t="s">
        <v>219</v>
      </c>
      <c r="B38" s="432">
        <f t="shared" si="44"/>
        <v>16013</v>
      </c>
      <c r="C38" s="421">
        <f>C17+28</f>
        <v>42743</v>
      </c>
      <c r="D38" s="433"/>
      <c r="E38" s="433"/>
      <c r="F38" s="433">
        <f t="shared" si="63"/>
        <v>42758</v>
      </c>
      <c r="G38" s="433">
        <f t="shared" si="63"/>
        <v>42758</v>
      </c>
      <c r="H38" s="433">
        <f t="shared" si="63"/>
        <v>42758</v>
      </c>
      <c r="I38" s="433">
        <f t="shared" si="63"/>
        <v>42758</v>
      </c>
      <c r="J38" s="438">
        <f t="shared" si="63"/>
        <v>42758</v>
      </c>
      <c r="K38" s="433">
        <f t="shared" si="63"/>
        <v>42758</v>
      </c>
      <c r="L38" s="433">
        <f t="shared" si="63"/>
        <v>42758</v>
      </c>
      <c r="M38" s="433">
        <f t="shared" si="63"/>
        <v>42758</v>
      </c>
      <c r="N38" s="438">
        <f t="shared" si="63"/>
        <v>42758</v>
      </c>
      <c r="O38" s="438">
        <f t="shared" si="63"/>
        <v>42758</v>
      </c>
      <c r="P38" s="438">
        <f t="shared" si="63"/>
        <v>42758</v>
      </c>
    </row>
    <row r="39" spans="1:16" s="114" customFormat="1" ht="18" customHeight="1" x14ac:dyDescent="0.3">
      <c r="A39" s="436" t="s">
        <v>208</v>
      </c>
      <c r="B39" s="432">
        <f t="shared" si="44"/>
        <v>1612</v>
      </c>
      <c r="C39" s="421">
        <f t="shared" ref="C39:C41" si="64">C18+28</f>
        <v>42750</v>
      </c>
      <c r="D39" s="433"/>
      <c r="E39" s="433"/>
      <c r="F39" s="433">
        <f t="shared" si="63"/>
        <v>42765</v>
      </c>
      <c r="G39" s="433">
        <f t="shared" si="63"/>
        <v>42765</v>
      </c>
      <c r="H39" s="433">
        <f t="shared" si="63"/>
        <v>42765</v>
      </c>
      <c r="I39" s="433">
        <f t="shared" si="63"/>
        <v>42765</v>
      </c>
      <c r="J39" s="438">
        <f t="shared" si="63"/>
        <v>42765</v>
      </c>
      <c r="K39" s="433">
        <f t="shared" si="63"/>
        <v>42765</v>
      </c>
      <c r="L39" s="433">
        <f t="shared" si="63"/>
        <v>42765</v>
      </c>
      <c r="M39" s="433">
        <f t="shared" si="63"/>
        <v>42765</v>
      </c>
      <c r="N39" s="438">
        <f t="shared" si="63"/>
        <v>42765</v>
      </c>
      <c r="O39" s="438">
        <f t="shared" si="63"/>
        <v>42765</v>
      </c>
      <c r="P39" s="438">
        <f t="shared" si="63"/>
        <v>42765</v>
      </c>
    </row>
    <row r="40" spans="1:16" s="114" customFormat="1" ht="18" customHeight="1" x14ac:dyDescent="0.3">
      <c r="A40" s="436" t="s">
        <v>215</v>
      </c>
      <c r="B40" s="432">
        <f t="shared" si="44"/>
        <v>16</v>
      </c>
      <c r="C40" s="421">
        <f t="shared" si="64"/>
        <v>42734</v>
      </c>
      <c r="D40" s="433"/>
      <c r="E40" s="433"/>
      <c r="F40" s="433">
        <f t="shared" ref="F40:P41" si="65">$C40+14</f>
        <v>42748</v>
      </c>
      <c r="G40" s="433">
        <f t="shared" si="65"/>
        <v>42748</v>
      </c>
      <c r="H40" s="433">
        <f t="shared" si="65"/>
        <v>42748</v>
      </c>
      <c r="I40" s="433">
        <f t="shared" si="65"/>
        <v>42748</v>
      </c>
      <c r="J40" s="438">
        <f t="shared" si="65"/>
        <v>42748</v>
      </c>
      <c r="K40" s="433">
        <f t="shared" si="65"/>
        <v>42748</v>
      </c>
      <c r="L40" s="433">
        <f t="shared" si="65"/>
        <v>42748</v>
      </c>
      <c r="M40" s="433">
        <f t="shared" si="65"/>
        <v>42748</v>
      </c>
      <c r="N40" s="438">
        <f t="shared" si="65"/>
        <v>42748</v>
      </c>
      <c r="O40" s="438">
        <f t="shared" si="65"/>
        <v>42748</v>
      </c>
      <c r="P40" s="438">
        <f t="shared" si="65"/>
        <v>42748</v>
      </c>
    </row>
    <row r="41" spans="1:16" s="114" customFormat="1" ht="18" customHeight="1" x14ac:dyDescent="0.3">
      <c r="A41" s="436" t="s">
        <v>269</v>
      </c>
      <c r="B41" s="432">
        <f t="shared" si="44"/>
        <v>16011</v>
      </c>
      <c r="C41" s="421">
        <f t="shared" si="64"/>
        <v>42741</v>
      </c>
      <c r="D41" s="433"/>
      <c r="E41" s="433"/>
      <c r="F41" s="433">
        <f t="shared" si="65"/>
        <v>42755</v>
      </c>
      <c r="G41" s="433">
        <f t="shared" si="65"/>
        <v>42755</v>
      </c>
      <c r="H41" s="433">
        <f t="shared" si="65"/>
        <v>42755</v>
      </c>
      <c r="I41" s="433">
        <f t="shared" si="65"/>
        <v>42755</v>
      </c>
      <c r="J41" s="438">
        <f t="shared" si="65"/>
        <v>42755</v>
      </c>
      <c r="K41" s="433">
        <f t="shared" si="65"/>
        <v>42755</v>
      </c>
      <c r="L41" s="433">
        <f t="shared" si="65"/>
        <v>42755</v>
      </c>
      <c r="M41" s="433">
        <f t="shared" si="65"/>
        <v>42755</v>
      </c>
      <c r="N41" s="438">
        <f t="shared" si="65"/>
        <v>42755</v>
      </c>
      <c r="O41" s="438">
        <f t="shared" si="65"/>
        <v>42755</v>
      </c>
      <c r="P41" s="438">
        <f t="shared" si="65"/>
        <v>42755</v>
      </c>
    </row>
    <row r="42" spans="1:16" s="114" customFormat="1" ht="18" customHeight="1" x14ac:dyDescent="0.3">
      <c r="A42" s="3"/>
      <c r="B42"/>
      <c r="C42" s="8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s="114" customFormat="1" ht="18" customHeight="1" x14ac:dyDescent="0.3">
      <c r="A43" s="76"/>
      <c r="B43" s="77"/>
      <c r="C43" s="24"/>
      <c r="D43" s="24"/>
      <c r="E43" s="24"/>
      <c r="F43" s="24"/>
      <c r="G43" s="24"/>
      <c r="H43" s="78"/>
      <c r="I43" s="78"/>
      <c r="J43" s="78"/>
      <c r="K43" s="78"/>
      <c r="L43" s="78"/>
      <c r="M43" s="78"/>
      <c r="N43" s="2"/>
      <c r="O43" s="2"/>
      <c r="P43"/>
    </row>
    <row r="44" spans="1:16" s="114" customFormat="1" ht="18" customHeight="1" x14ac:dyDescent="0.3">
      <c r="A44" s="17" t="s">
        <v>34</v>
      </c>
      <c r="B44" s="17"/>
      <c r="C44" s="17"/>
      <c r="D44" s="17"/>
      <c r="E44" s="81"/>
      <c r="F44" s="17"/>
      <c r="G44" s="17"/>
      <c r="H44" s="17"/>
      <c r="I44" s="17"/>
      <c r="J44" s="17"/>
      <c r="K44" s="17"/>
      <c r="L44" s="17"/>
      <c r="M44" s="17"/>
      <c r="N44" s="17"/>
      <c r="O44" s="2"/>
      <c r="P44"/>
    </row>
    <row r="45" spans="1:16" s="324" customFormat="1" ht="18" customHeight="1" x14ac:dyDescent="0.3">
      <c r="A45" s="17" t="s">
        <v>54</v>
      </c>
      <c r="B45" s="17"/>
      <c r="C45" s="17"/>
      <c r="D45" s="17"/>
      <c r="E45" s="81"/>
      <c r="F45" s="17" t="s">
        <v>66</v>
      </c>
      <c r="G45" s="74"/>
      <c r="H45" s="74"/>
      <c r="I45" s="17"/>
      <c r="J45" s="17"/>
      <c r="K45" s="17"/>
      <c r="L45" s="17" t="s">
        <v>128</v>
      </c>
      <c r="M45" s="17"/>
      <c r="N45" s="17"/>
      <c r="O45" s="2"/>
      <c r="P45"/>
    </row>
    <row r="46" spans="1:16" ht="17.25" x14ac:dyDescent="0.3">
      <c r="A46" s="17" t="s">
        <v>59</v>
      </c>
      <c r="B46" s="17"/>
      <c r="C46" s="17"/>
      <c r="D46" s="17"/>
      <c r="E46" s="81"/>
      <c r="F46" s="82" t="s">
        <v>63</v>
      </c>
      <c r="G46" s="74"/>
      <c r="H46" s="74"/>
      <c r="I46" s="17"/>
      <c r="J46" s="17"/>
      <c r="K46" s="17"/>
      <c r="L46" s="17" t="s">
        <v>124</v>
      </c>
      <c r="M46" s="17"/>
      <c r="N46" s="17"/>
      <c r="O46" s="2"/>
    </row>
    <row r="47" spans="1:16" ht="17.25" x14ac:dyDescent="0.3">
      <c r="A47" s="17" t="s">
        <v>56</v>
      </c>
      <c r="B47" s="17"/>
      <c r="C47" s="17"/>
      <c r="D47" s="17"/>
      <c r="E47" s="81"/>
      <c r="F47" s="82" t="s">
        <v>137</v>
      </c>
      <c r="G47" s="17"/>
      <c r="H47" s="17"/>
      <c r="I47" s="17"/>
      <c r="J47" s="17"/>
      <c r="K47" s="17"/>
      <c r="L47" s="17" t="s">
        <v>136</v>
      </c>
      <c r="M47" s="17"/>
      <c r="N47" s="17"/>
      <c r="O47" s="2"/>
    </row>
    <row r="48" spans="1:16" ht="17.25" x14ac:dyDescent="0.3">
      <c r="A48" s="17" t="s">
        <v>152</v>
      </c>
      <c r="B48" s="17"/>
      <c r="C48" s="17"/>
      <c r="D48" s="17"/>
      <c r="E48" s="81"/>
      <c r="F48" s="82" t="s">
        <v>64</v>
      </c>
      <c r="G48" s="17"/>
      <c r="H48" s="17"/>
      <c r="I48" s="17"/>
      <c r="J48" s="17"/>
      <c r="K48" s="17"/>
      <c r="L48" s="17" t="s">
        <v>123</v>
      </c>
      <c r="M48" s="17"/>
      <c r="N48" s="17"/>
      <c r="O48" s="2"/>
    </row>
    <row r="49" spans="1:15" ht="17.25" x14ac:dyDescent="0.3">
      <c r="A49" s="17" t="s">
        <v>135</v>
      </c>
      <c r="B49" s="17"/>
      <c r="C49" s="17"/>
      <c r="D49" s="17"/>
      <c r="E49" s="81"/>
      <c r="F49" s="82" t="s">
        <v>65</v>
      </c>
      <c r="G49" s="74"/>
      <c r="H49" s="74"/>
      <c r="I49" s="17"/>
      <c r="J49" s="17"/>
      <c r="K49" s="17"/>
      <c r="L49" s="17" t="s">
        <v>153</v>
      </c>
      <c r="M49" s="17"/>
      <c r="N49" s="86"/>
      <c r="O49" s="2"/>
    </row>
    <row r="50" spans="1:15" x14ac:dyDescent="0.3">
      <c r="C50" s="8"/>
    </row>
    <row r="51" spans="1:15" x14ac:dyDescent="0.3">
      <c r="C51" s="8"/>
    </row>
    <row r="52" spans="1:15" x14ac:dyDescent="0.3">
      <c r="C52" s="8"/>
    </row>
    <row r="53" spans="1:15" x14ac:dyDescent="0.3">
      <c r="C53" s="8"/>
    </row>
    <row r="54" spans="1:15" x14ac:dyDescent="0.3">
      <c r="C54" s="8"/>
    </row>
    <row r="55" spans="1:15" x14ac:dyDescent="0.3">
      <c r="C55" s="8"/>
    </row>
    <row r="56" spans="1:15" x14ac:dyDescent="0.3">
      <c r="C56" s="8"/>
    </row>
    <row r="57" spans="1:15" x14ac:dyDescent="0.3">
      <c r="C57" s="8"/>
    </row>
    <row r="58" spans="1:15" x14ac:dyDescent="0.3">
      <c r="C58" s="8"/>
    </row>
    <row r="59" spans="1:15" x14ac:dyDescent="0.3">
      <c r="C59" s="8"/>
    </row>
    <row r="60" spans="1:15" x14ac:dyDescent="0.3">
      <c r="C60" s="8"/>
    </row>
    <row r="61" spans="1:15" x14ac:dyDescent="0.3">
      <c r="C61" s="8"/>
    </row>
    <row r="62" spans="1:15" x14ac:dyDescent="0.3">
      <c r="C62" s="8"/>
    </row>
    <row r="63" spans="1:15" x14ac:dyDescent="0.3">
      <c r="C63" s="8"/>
    </row>
    <row r="64" spans="1:15" x14ac:dyDescent="0.3">
      <c r="C64" s="8"/>
    </row>
    <row r="65" spans="3:3" x14ac:dyDescent="0.3">
      <c r="C65" s="8"/>
    </row>
    <row r="66" spans="3:3" x14ac:dyDescent="0.3">
      <c r="C66" s="8"/>
    </row>
    <row r="67" spans="3:3" x14ac:dyDescent="0.3">
      <c r="C67" s="8"/>
    </row>
    <row r="68" spans="3:3" x14ac:dyDescent="0.3">
      <c r="C68" s="8"/>
    </row>
    <row r="69" spans="3:3" x14ac:dyDescent="0.3">
      <c r="C69" s="8"/>
    </row>
    <row r="70" spans="3:3" x14ac:dyDescent="0.3">
      <c r="C70" s="8"/>
    </row>
    <row r="71" spans="3:3" x14ac:dyDescent="0.3">
      <c r="C71" s="8"/>
    </row>
    <row r="72" spans="3:3" x14ac:dyDescent="0.3">
      <c r="C72" s="8"/>
    </row>
    <row r="73" spans="3:3" x14ac:dyDescent="0.3">
      <c r="C73" s="8"/>
    </row>
    <row r="74" spans="3:3" x14ac:dyDescent="0.3">
      <c r="C74" s="8"/>
    </row>
    <row r="75" spans="3:3" x14ac:dyDescent="0.3">
      <c r="C75" s="8"/>
    </row>
    <row r="76" spans="3:3" x14ac:dyDescent="0.3">
      <c r="C76" s="8"/>
    </row>
    <row r="77" spans="3:3" x14ac:dyDescent="0.3">
      <c r="C77" s="8"/>
    </row>
    <row r="78" spans="3:3" x14ac:dyDescent="0.3">
      <c r="C78" s="8"/>
    </row>
    <row r="79" spans="3:3" x14ac:dyDescent="0.3">
      <c r="C79" s="8"/>
    </row>
    <row r="80" spans="3:3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86" spans="3:3" x14ac:dyDescent="0.3">
      <c r="C86" s="8"/>
    </row>
    <row r="87" spans="3:3" x14ac:dyDescent="0.3">
      <c r="C87" s="8"/>
    </row>
    <row r="88" spans="3:3" x14ac:dyDescent="0.3">
      <c r="C88" s="8"/>
    </row>
    <row r="89" spans="3:3" x14ac:dyDescent="0.3">
      <c r="C89" s="8"/>
    </row>
    <row r="90" spans="3:3" x14ac:dyDescent="0.3">
      <c r="C90" s="8"/>
    </row>
    <row r="91" spans="3:3" x14ac:dyDescent="0.3">
      <c r="C91" s="8"/>
    </row>
    <row r="92" spans="3:3" x14ac:dyDescent="0.3">
      <c r="C92" s="8"/>
    </row>
    <row r="93" spans="3:3" x14ac:dyDescent="0.3">
      <c r="C93" s="8"/>
    </row>
    <row r="94" spans="3:3" x14ac:dyDescent="0.3">
      <c r="C94" s="8"/>
    </row>
    <row r="95" spans="3:3" x14ac:dyDescent="0.3">
      <c r="C95" s="8"/>
    </row>
    <row r="96" spans="3:3" x14ac:dyDescent="0.3">
      <c r="C96" s="8"/>
    </row>
    <row r="97" spans="3:3" x14ac:dyDescent="0.3">
      <c r="C97" s="8"/>
    </row>
    <row r="98" spans="3:3" x14ac:dyDescent="0.3">
      <c r="C98" s="8"/>
    </row>
    <row r="99" spans="3:3" x14ac:dyDescent="0.3">
      <c r="C99" s="8"/>
    </row>
    <row r="100" spans="3:3" x14ac:dyDescent="0.3">
      <c r="C100" s="8"/>
    </row>
    <row r="101" spans="3:3" x14ac:dyDescent="0.3">
      <c r="C101" s="8"/>
    </row>
    <row r="102" spans="3:3" x14ac:dyDescent="0.3">
      <c r="C102" s="8"/>
    </row>
    <row r="103" spans="3:3" x14ac:dyDescent="0.3">
      <c r="C103" s="8"/>
    </row>
    <row r="104" spans="3:3" x14ac:dyDescent="0.3">
      <c r="C104" s="8"/>
    </row>
    <row r="105" spans="3:3" x14ac:dyDescent="0.3">
      <c r="C105" s="8"/>
    </row>
    <row r="106" spans="3:3" x14ac:dyDescent="0.3">
      <c r="C106" s="8"/>
    </row>
    <row r="107" spans="3:3" x14ac:dyDescent="0.3">
      <c r="C107" s="8"/>
    </row>
    <row r="108" spans="3:3" x14ac:dyDescent="0.3">
      <c r="C108" s="8"/>
    </row>
    <row r="109" spans="3:3" x14ac:dyDescent="0.3">
      <c r="C109" s="8"/>
    </row>
    <row r="110" spans="3:3" x14ac:dyDescent="0.3">
      <c r="C110" s="8"/>
    </row>
    <row r="111" spans="3:3" x14ac:dyDescent="0.3">
      <c r="C111" s="8"/>
    </row>
    <row r="112" spans="3:3" x14ac:dyDescent="0.3">
      <c r="C112" s="8"/>
    </row>
    <row r="113" spans="3:3" x14ac:dyDescent="0.3">
      <c r="C113" s="8"/>
    </row>
    <row r="114" spans="3:3" x14ac:dyDescent="0.3">
      <c r="C114" s="8"/>
    </row>
    <row r="115" spans="3:3" x14ac:dyDescent="0.3">
      <c r="C115" s="8"/>
    </row>
    <row r="116" spans="3:3" x14ac:dyDescent="0.3">
      <c r="C116" s="8"/>
    </row>
    <row r="117" spans="3:3" x14ac:dyDescent="0.3">
      <c r="C117" s="8"/>
    </row>
    <row r="118" spans="3:3" x14ac:dyDescent="0.3">
      <c r="C118" s="8"/>
    </row>
    <row r="119" spans="3:3" x14ac:dyDescent="0.3">
      <c r="C119" s="8"/>
    </row>
    <row r="120" spans="3:3" x14ac:dyDescent="0.3">
      <c r="C120" s="8"/>
    </row>
    <row r="121" spans="3:3" x14ac:dyDescent="0.3">
      <c r="C121" s="8"/>
    </row>
    <row r="122" spans="3:3" x14ac:dyDescent="0.3">
      <c r="C122" s="8"/>
    </row>
    <row r="123" spans="3:3" x14ac:dyDescent="0.3">
      <c r="C123" s="8"/>
    </row>
  </sheetData>
  <mergeCells count="7">
    <mergeCell ref="A4:A6"/>
    <mergeCell ref="B4:B6"/>
    <mergeCell ref="C4:C6"/>
    <mergeCell ref="D4:P4"/>
    <mergeCell ref="P5:P6"/>
    <mergeCell ref="D5:D6"/>
    <mergeCell ref="E5:E6"/>
  </mergeCells>
  <phoneticPr fontId="0" type="noConversion"/>
  <printOptions horizontalCentered="1"/>
  <pageMargins left="0.15748031496063" right="0.15748031496063" top="0.23622047244094499" bottom="0.15748031496063" header="0.23622047244094499" footer="0.15748031496063"/>
  <pageSetup paperSize="9" scale="8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view="pageBreakPreview" topLeftCell="A19" zoomScale="90" zoomScaleSheetLayoutView="90" workbookViewId="0">
      <selection activeCell="A42" sqref="A42"/>
    </sheetView>
  </sheetViews>
  <sheetFormatPr defaultRowHeight="16.5" x14ac:dyDescent="0.3"/>
  <cols>
    <col min="1" max="1" width="28.875" customWidth="1"/>
    <col min="2" max="2" width="12.875" customWidth="1"/>
    <col min="3" max="3" width="10.375" customWidth="1"/>
    <col min="4" max="4" width="20.625" customWidth="1"/>
    <col min="5" max="5" width="21.375" customWidth="1"/>
    <col min="6" max="6" width="21.75" customWidth="1"/>
    <col min="7" max="7" width="20.375" customWidth="1"/>
    <col min="8" max="8" width="23.875" customWidth="1"/>
  </cols>
  <sheetData>
    <row r="1" spans="1:14" ht="58.5" x14ac:dyDescent="1.1000000000000001">
      <c r="C1" s="80" t="s">
        <v>182</v>
      </c>
      <c r="D1" s="80"/>
      <c r="E1" s="80"/>
      <c r="F1" s="80"/>
      <c r="G1" s="16"/>
      <c r="H1" s="16"/>
      <c r="I1" s="16"/>
      <c r="J1" s="16"/>
      <c r="K1" s="16"/>
      <c r="L1" s="16"/>
      <c r="M1" s="16"/>
      <c r="N1" s="1"/>
    </row>
    <row r="2" spans="1:14" ht="18" thickBot="1" x14ac:dyDescent="0.35">
      <c r="A2" s="17"/>
    </row>
    <row r="3" spans="1:14" ht="24" customHeight="1" thickBot="1" x14ac:dyDescent="0.35">
      <c r="A3" s="740" t="s">
        <v>7</v>
      </c>
      <c r="B3" s="743" t="s">
        <v>178</v>
      </c>
      <c r="C3" s="743" t="s">
        <v>177</v>
      </c>
      <c r="D3" s="746" t="s">
        <v>174</v>
      </c>
      <c r="E3" s="715"/>
      <c r="F3" s="715"/>
      <c r="G3" s="715"/>
      <c r="H3" s="716"/>
    </row>
    <row r="4" spans="1:14" x14ac:dyDescent="0.3">
      <c r="A4" s="741"/>
      <c r="B4" s="744"/>
      <c r="C4" s="744"/>
      <c r="D4" s="747" t="s">
        <v>127</v>
      </c>
      <c r="E4" s="749" t="s">
        <v>122</v>
      </c>
      <c r="F4" s="751" t="s">
        <v>4</v>
      </c>
      <c r="G4" s="751" t="s">
        <v>22</v>
      </c>
      <c r="H4" s="753" t="s">
        <v>23</v>
      </c>
    </row>
    <row r="5" spans="1:14" ht="9.75" customHeight="1" thickBot="1" x14ac:dyDescent="0.35">
      <c r="A5" s="742"/>
      <c r="B5" s="745"/>
      <c r="C5" s="745"/>
      <c r="D5" s="748"/>
      <c r="E5" s="750"/>
      <c r="F5" s="752"/>
      <c r="G5" s="752"/>
      <c r="H5" s="754"/>
    </row>
    <row r="6" spans="1:14" s="11" customFormat="1" ht="18" customHeight="1" x14ac:dyDescent="0.3">
      <c r="A6" s="434" t="s">
        <v>207</v>
      </c>
      <c r="B6" s="410">
        <v>1616</v>
      </c>
      <c r="C6" s="413">
        <v>42704</v>
      </c>
      <c r="D6" s="426">
        <f>$C6+10</f>
        <v>42714</v>
      </c>
      <c r="E6" s="426">
        <f t="shared" ref="E6:H6" si="0">$C6+10</f>
        <v>42714</v>
      </c>
      <c r="F6" s="426">
        <f t="shared" si="0"/>
        <v>42714</v>
      </c>
      <c r="G6" s="426">
        <f t="shared" si="0"/>
        <v>42714</v>
      </c>
      <c r="H6" s="426">
        <f t="shared" si="0"/>
        <v>42714</v>
      </c>
    </row>
    <row r="7" spans="1:14" s="11" customFormat="1" ht="18" customHeight="1" x14ac:dyDescent="0.3">
      <c r="A7" s="436" t="s">
        <v>271</v>
      </c>
      <c r="B7" s="427">
        <v>1602</v>
      </c>
      <c r="C7" s="428">
        <v>42711</v>
      </c>
      <c r="D7" s="415">
        <f t="shared" ref="D7:H8" si="1">$C7+10</f>
        <v>42721</v>
      </c>
      <c r="E7" s="415">
        <f t="shared" si="1"/>
        <v>42721</v>
      </c>
      <c r="F7" s="415">
        <f t="shared" si="1"/>
        <v>42721</v>
      </c>
      <c r="G7" s="415">
        <f t="shared" si="1"/>
        <v>42721</v>
      </c>
      <c r="H7" s="415">
        <f t="shared" si="1"/>
        <v>42721</v>
      </c>
    </row>
    <row r="8" spans="1:14" s="11" customFormat="1" ht="18" customHeight="1" x14ac:dyDescent="0.3">
      <c r="A8" s="436" t="s">
        <v>267</v>
      </c>
      <c r="B8" s="429">
        <v>4</v>
      </c>
      <c r="C8" s="428">
        <v>42718</v>
      </c>
      <c r="D8" s="415">
        <f t="shared" si="1"/>
        <v>42728</v>
      </c>
      <c r="E8" s="415">
        <f t="shared" si="1"/>
        <v>42728</v>
      </c>
      <c r="F8" s="415">
        <f t="shared" si="1"/>
        <v>42728</v>
      </c>
      <c r="G8" s="415">
        <f t="shared" si="1"/>
        <v>42728</v>
      </c>
      <c r="H8" s="415">
        <f t="shared" si="1"/>
        <v>42728</v>
      </c>
    </row>
    <row r="9" spans="1:14" s="11" customFormat="1" ht="18" customHeight="1" x14ac:dyDescent="0.3">
      <c r="A9" s="436" t="s">
        <v>280</v>
      </c>
      <c r="B9" s="427">
        <v>1601</v>
      </c>
      <c r="C9" s="411">
        <v>42711</v>
      </c>
      <c r="D9" s="415">
        <f>C9+9</f>
        <v>42720</v>
      </c>
      <c r="E9" s="415">
        <f>C9+9</f>
        <v>42720</v>
      </c>
      <c r="F9" s="415">
        <f>C9+9</f>
        <v>42720</v>
      </c>
      <c r="G9" s="415">
        <f>C9+9</f>
        <v>42720</v>
      </c>
      <c r="H9" s="415">
        <f>C9+9</f>
        <v>42720</v>
      </c>
    </row>
    <row r="10" spans="1:14" s="11" customFormat="1" ht="18" customHeight="1" x14ac:dyDescent="0.3">
      <c r="A10" s="436" t="s">
        <v>197</v>
      </c>
      <c r="B10" s="427">
        <v>81</v>
      </c>
      <c r="C10" s="411">
        <v>42718</v>
      </c>
      <c r="D10" s="415">
        <f t="shared" ref="D10:D11" si="2">C10+9</f>
        <v>42727</v>
      </c>
      <c r="E10" s="415">
        <f t="shared" ref="E10:E11" si="3">C10+9</f>
        <v>42727</v>
      </c>
      <c r="F10" s="415">
        <f t="shared" ref="F10:F11" si="4">C10+9</f>
        <v>42727</v>
      </c>
      <c r="G10" s="415">
        <f t="shared" ref="G10:G11" si="5">C10+9</f>
        <v>42727</v>
      </c>
      <c r="H10" s="415">
        <f t="shared" ref="H10:H11" si="6">C10+9</f>
        <v>42727</v>
      </c>
    </row>
    <row r="11" spans="1:14" s="11" customFormat="1" ht="18" customHeight="1" x14ac:dyDescent="0.3">
      <c r="A11" s="436" t="s">
        <v>264</v>
      </c>
      <c r="B11" s="427">
        <v>4</v>
      </c>
      <c r="C11" s="411">
        <v>42725</v>
      </c>
      <c r="D11" s="415">
        <f t="shared" si="2"/>
        <v>42734</v>
      </c>
      <c r="E11" s="415">
        <f t="shared" si="3"/>
        <v>42734</v>
      </c>
      <c r="F11" s="415">
        <f t="shared" si="4"/>
        <v>42734</v>
      </c>
      <c r="G11" s="415">
        <f t="shared" si="5"/>
        <v>42734</v>
      </c>
      <c r="H11" s="415">
        <f t="shared" si="6"/>
        <v>42734</v>
      </c>
    </row>
    <row r="12" spans="1:14" s="11" customFormat="1" ht="18" customHeight="1" x14ac:dyDescent="0.3">
      <c r="A12" s="436" t="s">
        <v>233</v>
      </c>
      <c r="B12" s="427">
        <v>6</v>
      </c>
      <c r="C12" s="411">
        <v>42707</v>
      </c>
      <c r="D12" s="415">
        <f>C12+10</f>
        <v>42717</v>
      </c>
      <c r="E12" s="415">
        <f>C12+10</f>
        <v>42717</v>
      </c>
      <c r="F12" s="415">
        <f>C12+10</f>
        <v>42717</v>
      </c>
      <c r="G12" s="415">
        <f>C12+10</f>
        <v>42717</v>
      </c>
      <c r="H12" s="415">
        <f>C12+10</f>
        <v>42717</v>
      </c>
    </row>
    <row r="13" spans="1:14" s="318" customFormat="1" ht="18" customHeight="1" x14ac:dyDescent="0.3">
      <c r="A13" s="436" t="s">
        <v>230</v>
      </c>
      <c r="B13" s="427">
        <v>1609</v>
      </c>
      <c r="C13" s="411">
        <v>42714</v>
      </c>
      <c r="D13" s="415">
        <f>C13+10</f>
        <v>42724</v>
      </c>
      <c r="E13" s="415">
        <f t="shared" ref="E13:E14" si="7">C13+10</f>
        <v>42724</v>
      </c>
      <c r="F13" s="415">
        <f t="shared" ref="F13:F14" si="8">C13+10</f>
        <v>42724</v>
      </c>
      <c r="G13" s="415">
        <f t="shared" ref="G13:G14" si="9">C13+10</f>
        <v>42724</v>
      </c>
      <c r="H13" s="415">
        <f t="shared" ref="H13:H14" si="10">C13+10</f>
        <v>42724</v>
      </c>
    </row>
    <row r="14" spans="1:14" s="11" customFormat="1" ht="18" customHeight="1" x14ac:dyDescent="0.3">
      <c r="A14" s="436" t="s">
        <v>231</v>
      </c>
      <c r="B14" s="427">
        <v>9</v>
      </c>
      <c r="C14" s="411">
        <v>42721</v>
      </c>
      <c r="D14" s="415">
        <f>C14+10</f>
        <v>42731</v>
      </c>
      <c r="E14" s="415">
        <f t="shared" si="7"/>
        <v>42731</v>
      </c>
      <c r="F14" s="415">
        <f t="shared" si="8"/>
        <v>42731</v>
      </c>
      <c r="G14" s="415">
        <f t="shared" si="9"/>
        <v>42731</v>
      </c>
      <c r="H14" s="415">
        <f t="shared" si="10"/>
        <v>42731</v>
      </c>
    </row>
    <row r="15" spans="1:14" s="11" customFormat="1" ht="18" customHeight="1" x14ac:dyDescent="0.3">
      <c r="A15" s="436" t="s">
        <v>235</v>
      </c>
      <c r="B15" s="430">
        <v>1610</v>
      </c>
      <c r="C15" s="411">
        <v>42708</v>
      </c>
      <c r="D15" s="415">
        <f>$C15+15</f>
        <v>42723</v>
      </c>
      <c r="E15" s="415">
        <f t="shared" ref="E15:H17" si="11">$C15+15</f>
        <v>42723</v>
      </c>
      <c r="F15" s="415">
        <f t="shared" si="11"/>
        <v>42723</v>
      </c>
      <c r="G15" s="415">
        <f t="shared" si="11"/>
        <v>42723</v>
      </c>
      <c r="H15" s="415">
        <f t="shared" si="11"/>
        <v>42723</v>
      </c>
    </row>
    <row r="16" spans="1:14" s="11" customFormat="1" ht="18" customHeight="1" x14ac:dyDescent="0.3">
      <c r="A16" s="436" t="s">
        <v>219</v>
      </c>
      <c r="B16" s="430">
        <v>16012</v>
      </c>
      <c r="C16" s="411">
        <v>42715</v>
      </c>
      <c r="D16" s="415">
        <f>$C16+15</f>
        <v>42730</v>
      </c>
      <c r="E16" s="415">
        <f t="shared" si="11"/>
        <v>42730</v>
      </c>
      <c r="F16" s="415">
        <f t="shared" si="11"/>
        <v>42730</v>
      </c>
      <c r="G16" s="415">
        <f t="shared" si="11"/>
        <v>42730</v>
      </c>
      <c r="H16" s="415">
        <f t="shared" si="11"/>
        <v>42730</v>
      </c>
    </row>
    <row r="17" spans="1:8" s="11" customFormat="1" ht="18" customHeight="1" x14ac:dyDescent="0.3">
      <c r="A17" s="436" t="s">
        <v>208</v>
      </c>
      <c r="B17" s="430">
        <v>1611</v>
      </c>
      <c r="C17" s="411">
        <v>42722</v>
      </c>
      <c r="D17" s="415">
        <f>$C17+15</f>
        <v>42737</v>
      </c>
      <c r="E17" s="415">
        <f t="shared" si="11"/>
        <v>42737</v>
      </c>
      <c r="F17" s="415">
        <f t="shared" si="11"/>
        <v>42737</v>
      </c>
      <c r="G17" s="415">
        <f t="shared" si="11"/>
        <v>42737</v>
      </c>
      <c r="H17" s="415">
        <f t="shared" si="11"/>
        <v>42737</v>
      </c>
    </row>
    <row r="18" spans="1:8" s="11" customFormat="1" ht="18" customHeight="1" x14ac:dyDescent="0.3">
      <c r="A18" s="436" t="s">
        <v>215</v>
      </c>
      <c r="B18" s="430">
        <v>15</v>
      </c>
      <c r="C18" s="431">
        <v>42706</v>
      </c>
      <c r="D18" s="415">
        <f>$C18+14</f>
        <v>42720</v>
      </c>
      <c r="E18" s="415">
        <f t="shared" ref="E18:H20" si="12">$C18+14</f>
        <v>42720</v>
      </c>
      <c r="F18" s="415">
        <f t="shared" si="12"/>
        <v>42720</v>
      </c>
      <c r="G18" s="415">
        <f t="shared" si="12"/>
        <v>42720</v>
      </c>
      <c r="H18" s="415">
        <f t="shared" si="12"/>
        <v>42720</v>
      </c>
    </row>
    <row r="19" spans="1:8" s="11" customFormat="1" ht="18" customHeight="1" x14ac:dyDescent="0.3">
      <c r="A19" s="436" t="s">
        <v>269</v>
      </c>
      <c r="B19" s="427">
        <v>16010</v>
      </c>
      <c r="C19" s="417">
        <v>42713</v>
      </c>
      <c r="D19" s="415">
        <f>$C19+14</f>
        <v>42727</v>
      </c>
      <c r="E19" s="415">
        <f t="shared" si="12"/>
        <v>42727</v>
      </c>
      <c r="F19" s="415">
        <f t="shared" si="12"/>
        <v>42727</v>
      </c>
      <c r="G19" s="415">
        <f t="shared" si="12"/>
        <v>42727</v>
      </c>
      <c r="H19" s="415">
        <f t="shared" si="12"/>
        <v>42727</v>
      </c>
    </row>
    <row r="20" spans="1:8" s="11" customFormat="1" ht="18" customHeight="1" x14ac:dyDescent="0.3">
      <c r="A20" s="436" t="s">
        <v>122</v>
      </c>
      <c r="B20" s="430">
        <v>1612</v>
      </c>
      <c r="C20" s="417">
        <v>42720</v>
      </c>
      <c r="D20" s="415">
        <f>$C20+14</f>
        <v>42734</v>
      </c>
      <c r="E20" s="415">
        <f t="shared" si="12"/>
        <v>42734</v>
      </c>
      <c r="F20" s="415">
        <f t="shared" si="12"/>
        <v>42734</v>
      </c>
      <c r="G20" s="415">
        <f t="shared" si="12"/>
        <v>42734</v>
      </c>
      <c r="H20" s="415">
        <f t="shared" si="12"/>
        <v>42734</v>
      </c>
    </row>
    <row r="21" spans="1:8" s="318" customFormat="1" ht="18" customHeight="1" x14ac:dyDescent="0.3">
      <c r="A21" s="436" t="s">
        <v>201</v>
      </c>
      <c r="B21" s="427">
        <v>116</v>
      </c>
      <c r="C21" s="431">
        <v>42705</v>
      </c>
      <c r="D21" s="415">
        <f t="shared" ref="D21:H26" si="13">$C21+14</f>
        <v>42719</v>
      </c>
      <c r="E21" s="415">
        <f t="shared" si="13"/>
        <v>42719</v>
      </c>
      <c r="F21" s="415">
        <f t="shared" si="13"/>
        <v>42719</v>
      </c>
      <c r="G21" s="415">
        <f t="shared" si="13"/>
        <v>42719</v>
      </c>
      <c r="H21" s="415">
        <f t="shared" si="13"/>
        <v>42719</v>
      </c>
    </row>
    <row r="22" spans="1:8" s="11" customFormat="1" ht="18" customHeight="1" x14ac:dyDescent="0.3">
      <c r="A22" s="436" t="s">
        <v>220</v>
      </c>
      <c r="B22" s="427" t="s">
        <v>283</v>
      </c>
      <c r="C22" s="417">
        <v>42712</v>
      </c>
      <c r="D22" s="415">
        <f t="shared" si="13"/>
        <v>42726</v>
      </c>
      <c r="E22" s="415">
        <f t="shared" si="13"/>
        <v>42726</v>
      </c>
      <c r="F22" s="415">
        <f t="shared" si="13"/>
        <v>42726</v>
      </c>
      <c r="G22" s="415">
        <f t="shared" si="13"/>
        <v>42726</v>
      </c>
      <c r="H22" s="415">
        <f t="shared" si="13"/>
        <v>42726</v>
      </c>
    </row>
    <row r="23" spans="1:8" s="11" customFormat="1" ht="18" customHeight="1" x14ac:dyDescent="0.3">
      <c r="A23" s="436" t="s">
        <v>265</v>
      </c>
      <c r="B23" s="427">
        <v>120</v>
      </c>
      <c r="C23" s="417">
        <v>42719</v>
      </c>
      <c r="D23" s="415">
        <f t="shared" si="13"/>
        <v>42733</v>
      </c>
      <c r="E23" s="415">
        <f t="shared" si="13"/>
        <v>42733</v>
      </c>
      <c r="F23" s="415">
        <f t="shared" si="13"/>
        <v>42733</v>
      </c>
      <c r="G23" s="415">
        <f t="shared" si="13"/>
        <v>42733</v>
      </c>
      <c r="H23" s="415">
        <f t="shared" si="13"/>
        <v>42733</v>
      </c>
    </row>
    <row r="24" spans="1:8" s="11" customFormat="1" ht="18" customHeight="1" x14ac:dyDescent="0.3">
      <c r="A24" s="437" t="s">
        <v>275</v>
      </c>
      <c r="B24" s="427">
        <v>8</v>
      </c>
      <c r="C24" s="411">
        <v>42710</v>
      </c>
      <c r="D24" s="415">
        <f t="shared" si="13"/>
        <v>42724</v>
      </c>
      <c r="E24" s="415">
        <f t="shared" si="13"/>
        <v>42724</v>
      </c>
      <c r="F24" s="415">
        <f t="shared" si="13"/>
        <v>42724</v>
      </c>
      <c r="G24" s="415">
        <f t="shared" si="13"/>
        <v>42724</v>
      </c>
      <c r="H24" s="415">
        <f t="shared" si="13"/>
        <v>42724</v>
      </c>
    </row>
    <row r="25" spans="1:8" s="11" customFormat="1" ht="18" customHeight="1" x14ac:dyDescent="0.3">
      <c r="A25" s="437" t="s">
        <v>276</v>
      </c>
      <c r="B25" s="427">
        <v>1603</v>
      </c>
      <c r="C25" s="411">
        <v>42717</v>
      </c>
      <c r="D25" s="415">
        <f t="shared" si="13"/>
        <v>42731</v>
      </c>
      <c r="E25" s="415">
        <f t="shared" si="13"/>
        <v>42731</v>
      </c>
      <c r="F25" s="415">
        <f t="shared" si="13"/>
        <v>42731</v>
      </c>
      <c r="G25" s="415">
        <f t="shared" si="13"/>
        <v>42731</v>
      </c>
      <c r="H25" s="415">
        <f t="shared" si="13"/>
        <v>42731</v>
      </c>
    </row>
    <row r="26" spans="1:8" s="11" customFormat="1" ht="18" customHeight="1" thickBot="1" x14ac:dyDescent="0.35">
      <c r="A26" s="437" t="s">
        <v>277</v>
      </c>
      <c r="B26" s="427">
        <v>29</v>
      </c>
      <c r="C26" s="411">
        <v>42724</v>
      </c>
      <c r="D26" s="415">
        <f t="shared" si="13"/>
        <v>42738</v>
      </c>
      <c r="E26" s="415">
        <f t="shared" si="13"/>
        <v>42738</v>
      </c>
      <c r="F26" s="415">
        <f t="shared" si="13"/>
        <v>42738</v>
      </c>
      <c r="G26" s="415">
        <f t="shared" si="13"/>
        <v>42738</v>
      </c>
      <c r="H26" s="415">
        <f t="shared" si="13"/>
        <v>42738</v>
      </c>
    </row>
    <row r="27" spans="1:8" s="11" customFormat="1" ht="18" customHeight="1" x14ac:dyDescent="0.3">
      <c r="A27" s="434" t="s">
        <v>207</v>
      </c>
      <c r="B27" s="432">
        <f>B6+1</f>
        <v>1617</v>
      </c>
      <c r="C27" s="421">
        <f>C6+21</f>
        <v>42725</v>
      </c>
      <c r="D27" s="433">
        <f>C27+9</f>
        <v>42734</v>
      </c>
      <c r="E27" s="433">
        <f>C27+9</f>
        <v>42734</v>
      </c>
      <c r="F27" s="433">
        <f>C27+9</f>
        <v>42734</v>
      </c>
      <c r="G27" s="433">
        <f>C27+9</f>
        <v>42734</v>
      </c>
      <c r="H27" s="433">
        <f>C27+9</f>
        <v>42734</v>
      </c>
    </row>
    <row r="28" spans="1:8" s="11" customFormat="1" ht="18" customHeight="1" x14ac:dyDescent="0.3">
      <c r="A28" s="436" t="s">
        <v>271</v>
      </c>
      <c r="B28" s="432">
        <f>B7+1</f>
        <v>1603</v>
      </c>
      <c r="C28" s="421">
        <f t="shared" ref="C28:C35" si="14">C7+21</f>
        <v>42732</v>
      </c>
      <c r="D28" s="433">
        <f t="shared" ref="D28:D32" si="15">C28+9</f>
        <v>42741</v>
      </c>
      <c r="E28" s="433">
        <f t="shared" ref="E28:E29" si="16">C28+9</f>
        <v>42741</v>
      </c>
      <c r="F28" s="433">
        <f t="shared" ref="F28:F29" si="17">C28+9</f>
        <v>42741</v>
      </c>
      <c r="G28" s="433">
        <f t="shared" ref="G28:G29" si="18">C28+9</f>
        <v>42741</v>
      </c>
      <c r="H28" s="433">
        <f t="shared" ref="H28:H29" si="19">C28+9</f>
        <v>42741</v>
      </c>
    </row>
    <row r="29" spans="1:8" s="318" customFormat="1" ht="18" customHeight="1" x14ac:dyDescent="0.3">
      <c r="A29" s="436" t="s">
        <v>267</v>
      </c>
      <c r="B29" s="432">
        <f t="shared" ref="B29:B40" si="20">B8+1</f>
        <v>5</v>
      </c>
      <c r="C29" s="421">
        <f t="shared" si="14"/>
        <v>42739</v>
      </c>
      <c r="D29" s="433">
        <f t="shared" si="15"/>
        <v>42748</v>
      </c>
      <c r="E29" s="433">
        <f t="shared" si="16"/>
        <v>42748</v>
      </c>
      <c r="F29" s="433">
        <f t="shared" si="17"/>
        <v>42748</v>
      </c>
      <c r="G29" s="433">
        <f t="shared" si="18"/>
        <v>42748</v>
      </c>
      <c r="H29" s="433">
        <f t="shared" si="19"/>
        <v>42748</v>
      </c>
    </row>
    <row r="30" spans="1:8" s="11" customFormat="1" ht="18" customHeight="1" x14ac:dyDescent="0.3">
      <c r="A30" s="436" t="s">
        <v>280</v>
      </c>
      <c r="B30" s="432">
        <f t="shared" si="20"/>
        <v>1602</v>
      </c>
      <c r="C30" s="421">
        <f t="shared" si="14"/>
        <v>42732</v>
      </c>
      <c r="D30" s="433">
        <f>C30+9</f>
        <v>42741</v>
      </c>
      <c r="E30" s="433">
        <f>C30+9</f>
        <v>42741</v>
      </c>
      <c r="F30" s="433">
        <f>C30+9</f>
        <v>42741</v>
      </c>
      <c r="G30" s="433">
        <f>C30+9</f>
        <v>42741</v>
      </c>
      <c r="H30" s="433">
        <f>C30+9</f>
        <v>42741</v>
      </c>
    </row>
    <row r="31" spans="1:8" s="11" customFormat="1" ht="18" customHeight="1" x14ac:dyDescent="0.3">
      <c r="A31" s="436" t="s">
        <v>197</v>
      </c>
      <c r="B31" s="432">
        <f t="shared" si="20"/>
        <v>82</v>
      </c>
      <c r="C31" s="421">
        <f t="shared" si="14"/>
        <v>42739</v>
      </c>
      <c r="D31" s="433">
        <f t="shared" si="15"/>
        <v>42748</v>
      </c>
      <c r="E31" s="433">
        <f t="shared" ref="E31:E32" si="21">C31+9</f>
        <v>42748</v>
      </c>
      <c r="F31" s="433">
        <f t="shared" ref="F31:F32" si="22">C31+9</f>
        <v>42748</v>
      </c>
      <c r="G31" s="433">
        <f t="shared" ref="G31:G32" si="23">C31+9</f>
        <v>42748</v>
      </c>
      <c r="H31" s="433">
        <f t="shared" ref="H31:H32" si="24">C31+9</f>
        <v>42748</v>
      </c>
    </row>
    <row r="32" spans="1:8" s="11" customFormat="1" ht="18" customHeight="1" x14ac:dyDescent="0.3">
      <c r="A32" s="436" t="s">
        <v>264</v>
      </c>
      <c r="B32" s="432">
        <f t="shared" si="20"/>
        <v>5</v>
      </c>
      <c r="C32" s="421">
        <f t="shared" si="14"/>
        <v>42746</v>
      </c>
      <c r="D32" s="433">
        <f t="shared" si="15"/>
        <v>42755</v>
      </c>
      <c r="E32" s="433">
        <f t="shared" si="21"/>
        <v>42755</v>
      </c>
      <c r="F32" s="433">
        <f t="shared" si="22"/>
        <v>42755</v>
      </c>
      <c r="G32" s="433">
        <f t="shared" si="23"/>
        <v>42755</v>
      </c>
      <c r="H32" s="433">
        <f t="shared" si="24"/>
        <v>42755</v>
      </c>
    </row>
    <row r="33" spans="1:8" s="11" customFormat="1" ht="18" customHeight="1" x14ac:dyDescent="0.3">
      <c r="A33" s="436" t="s">
        <v>233</v>
      </c>
      <c r="B33" s="432">
        <f t="shared" si="20"/>
        <v>7</v>
      </c>
      <c r="C33" s="421">
        <f t="shared" si="14"/>
        <v>42728</v>
      </c>
      <c r="D33" s="433">
        <f>C33+10</f>
        <v>42738</v>
      </c>
      <c r="E33" s="433">
        <f>C33+10</f>
        <v>42738</v>
      </c>
      <c r="F33" s="433">
        <f>C33+10</f>
        <v>42738</v>
      </c>
      <c r="G33" s="433">
        <f>C33+10</f>
        <v>42738</v>
      </c>
      <c r="H33" s="433">
        <f>C33+10</f>
        <v>42738</v>
      </c>
    </row>
    <row r="34" spans="1:8" s="11" customFormat="1" ht="18" customHeight="1" x14ac:dyDescent="0.3">
      <c r="A34" s="436" t="s">
        <v>230</v>
      </c>
      <c r="B34" s="432">
        <f t="shared" si="20"/>
        <v>1610</v>
      </c>
      <c r="C34" s="421">
        <f t="shared" si="14"/>
        <v>42735</v>
      </c>
      <c r="D34" s="433">
        <f>C34+10</f>
        <v>42745</v>
      </c>
      <c r="E34" s="433">
        <f t="shared" ref="E34:E35" si="25">C34+10</f>
        <v>42745</v>
      </c>
      <c r="F34" s="433">
        <f t="shared" ref="F34:F35" si="26">C34+10</f>
        <v>42745</v>
      </c>
      <c r="G34" s="433">
        <f t="shared" ref="G34:G35" si="27">C34+10</f>
        <v>42745</v>
      </c>
      <c r="H34" s="433">
        <f t="shared" ref="H34:H35" si="28">C34+10</f>
        <v>42745</v>
      </c>
    </row>
    <row r="35" spans="1:8" s="11" customFormat="1" ht="18" customHeight="1" x14ac:dyDescent="0.3">
      <c r="A35" s="436" t="s">
        <v>231</v>
      </c>
      <c r="B35" s="432">
        <f t="shared" si="20"/>
        <v>10</v>
      </c>
      <c r="C35" s="421">
        <f t="shared" si="14"/>
        <v>42742</v>
      </c>
      <c r="D35" s="433">
        <f>C35+10</f>
        <v>42752</v>
      </c>
      <c r="E35" s="433">
        <f t="shared" si="25"/>
        <v>42752</v>
      </c>
      <c r="F35" s="433">
        <f t="shared" si="26"/>
        <v>42752</v>
      </c>
      <c r="G35" s="433">
        <f t="shared" si="27"/>
        <v>42752</v>
      </c>
      <c r="H35" s="433">
        <f t="shared" si="28"/>
        <v>42752</v>
      </c>
    </row>
    <row r="36" spans="1:8" s="11" customFormat="1" ht="18" customHeight="1" x14ac:dyDescent="0.3">
      <c r="A36" s="436" t="s">
        <v>235</v>
      </c>
      <c r="B36" s="432">
        <f t="shared" si="20"/>
        <v>1611</v>
      </c>
      <c r="C36" s="421">
        <f>C15+28</f>
        <v>42736</v>
      </c>
      <c r="D36" s="433">
        <f>$C36+15</f>
        <v>42751</v>
      </c>
      <c r="E36" s="433">
        <f t="shared" ref="E36:H38" si="29">$C36+15</f>
        <v>42751</v>
      </c>
      <c r="F36" s="433">
        <f t="shared" si="29"/>
        <v>42751</v>
      </c>
      <c r="G36" s="433">
        <f t="shared" si="29"/>
        <v>42751</v>
      </c>
      <c r="H36" s="433">
        <f t="shared" si="29"/>
        <v>42751</v>
      </c>
    </row>
    <row r="37" spans="1:8" s="11" customFormat="1" ht="18" customHeight="1" x14ac:dyDescent="0.3">
      <c r="A37" s="436" t="s">
        <v>219</v>
      </c>
      <c r="B37" s="432">
        <f t="shared" si="20"/>
        <v>16013</v>
      </c>
      <c r="C37" s="421">
        <f>C16+28</f>
        <v>42743</v>
      </c>
      <c r="D37" s="433">
        <f>$C37+15</f>
        <v>42758</v>
      </c>
      <c r="E37" s="433">
        <f t="shared" si="29"/>
        <v>42758</v>
      </c>
      <c r="F37" s="433">
        <f t="shared" si="29"/>
        <v>42758</v>
      </c>
      <c r="G37" s="433">
        <f t="shared" si="29"/>
        <v>42758</v>
      </c>
      <c r="H37" s="433">
        <f t="shared" si="29"/>
        <v>42758</v>
      </c>
    </row>
    <row r="38" spans="1:8" s="11" customFormat="1" ht="18" customHeight="1" x14ac:dyDescent="0.3">
      <c r="A38" s="436" t="s">
        <v>208</v>
      </c>
      <c r="B38" s="432">
        <f t="shared" si="20"/>
        <v>1612</v>
      </c>
      <c r="C38" s="421">
        <f t="shared" ref="C38:C40" si="30">C17+28</f>
        <v>42750</v>
      </c>
      <c r="D38" s="433">
        <f>$C38+15</f>
        <v>42765</v>
      </c>
      <c r="E38" s="433">
        <f t="shared" si="29"/>
        <v>42765</v>
      </c>
      <c r="F38" s="433">
        <f t="shared" si="29"/>
        <v>42765</v>
      </c>
      <c r="G38" s="433">
        <f t="shared" si="29"/>
        <v>42765</v>
      </c>
      <c r="H38" s="433">
        <f t="shared" si="29"/>
        <v>42765</v>
      </c>
    </row>
    <row r="39" spans="1:8" s="11" customFormat="1" ht="18" customHeight="1" x14ac:dyDescent="0.3">
      <c r="A39" s="436" t="s">
        <v>215</v>
      </c>
      <c r="B39" s="432">
        <f t="shared" si="20"/>
        <v>16</v>
      </c>
      <c r="C39" s="421">
        <f t="shared" si="30"/>
        <v>42734</v>
      </c>
      <c r="D39" s="433">
        <f>$C39+14</f>
        <v>42748</v>
      </c>
      <c r="E39" s="433">
        <f t="shared" ref="E39:H40" si="31">$C39+14</f>
        <v>42748</v>
      </c>
      <c r="F39" s="433">
        <f t="shared" si="31"/>
        <v>42748</v>
      </c>
      <c r="G39" s="433">
        <f t="shared" si="31"/>
        <v>42748</v>
      </c>
      <c r="H39" s="433">
        <f t="shared" si="31"/>
        <v>42748</v>
      </c>
    </row>
    <row r="40" spans="1:8" s="11" customFormat="1" ht="18" customHeight="1" x14ac:dyDescent="0.3">
      <c r="A40" s="436" t="s">
        <v>269</v>
      </c>
      <c r="B40" s="432">
        <f t="shared" si="20"/>
        <v>16011</v>
      </c>
      <c r="C40" s="421">
        <f t="shared" si="30"/>
        <v>42741</v>
      </c>
      <c r="D40" s="433">
        <f>$C40+14</f>
        <v>42755</v>
      </c>
      <c r="E40" s="433">
        <f t="shared" si="31"/>
        <v>42755</v>
      </c>
      <c r="F40" s="433">
        <f t="shared" si="31"/>
        <v>42755</v>
      </c>
      <c r="G40" s="433">
        <f t="shared" si="31"/>
        <v>42755</v>
      </c>
      <c r="H40" s="433">
        <f t="shared" si="31"/>
        <v>42755</v>
      </c>
    </row>
    <row r="41" spans="1:8" s="11" customFormat="1" ht="18" customHeight="1" x14ac:dyDescent="0.3">
      <c r="A41" s="3"/>
      <c r="B41"/>
      <c r="C41" s="8"/>
      <c r="D41"/>
      <c r="E41"/>
      <c r="F41"/>
      <c r="G41"/>
      <c r="H41"/>
    </row>
    <row r="42" spans="1:8" s="11" customFormat="1" ht="18" customHeight="1" x14ac:dyDescent="0.3">
      <c r="A42" s="76"/>
      <c r="B42" s="77"/>
      <c r="C42" s="24"/>
      <c r="D42" s="24"/>
      <c r="E42" s="24"/>
      <c r="F42" s="24"/>
      <c r="G42" s="24"/>
      <c r="H42" s="78"/>
    </row>
    <row r="43" spans="1:8" ht="18" customHeight="1" x14ac:dyDescent="0.3">
      <c r="A43" s="75" t="s">
        <v>34</v>
      </c>
      <c r="B43" s="75"/>
      <c r="C43" s="75"/>
      <c r="D43" s="75"/>
      <c r="E43" s="83"/>
      <c r="F43" s="75"/>
      <c r="G43" s="75"/>
      <c r="H43" s="75"/>
    </row>
    <row r="44" spans="1:8" s="325" customFormat="1" ht="18" customHeight="1" x14ac:dyDescent="0.3">
      <c r="A44" s="75" t="s">
        <v>54</v>
      </c>
      <c r="B44" s="75"/>
      <c r="C44" s="75"/>
      <c r="D44" s="75"/>
      <c r="E44" s="75" t="s">
        <v>66</v>
      </c>
      <c r="F44" s="75"/>
      <c r="G44" s="75" t="s">
        <v>128</v>
      </c>
      <c r="H44" s="84"/>
    </row>
    <row r="45" spans="1:8" x14ac:dyDescent="0.3">
      <c r="A45" s="75" t="s">
        <v>59</v>
      </c>
      <c r="B45" s="75"/>
      <c r="C45" s="75"/>
      <c r="D45" s="75"/>
      <c r="E45" s="85" t="s">
        <v>63</v>
      </c>
      <c r="F45" s="85"/>
      <c r="G45" s="75" t="s">
        <v>124</v>
      </c>
      <c r="H45" s="84"/>
    </row>
    <row r="46" spans="1:8" x14ac:dyDescent="0.3">
      <c r="A46" s="75" t="s">
        <v>56</v>
      </c>
      <c r="B46" s="75"/>
      <c r="C46" s="75"/>
      <c r="D46" s="75"/>
      <c r="E46" s="85" t="s">
        <v>137</v>
      </c>
      <c r="F46" s="85"/>
      <c r="G46" s="75" t="s">
        <v>136</v>
      </c>
      <c r="H46" s="75"/>
    </row>
    <row r="47" spans="1:8" x14ac:dyDescent="0.3">
      <c r="A47" s="75" t="s">
        <v>152</v>
      </c>
      <c r="B47" s="75"/>
      <c r="C47" s="75"/>
      <c r="D47" s="75"/>
      <c r="E47" s="85" t="s">
        <v>64</v>
      </c>
      <c r="F47" s="85"/>
      <c r="G47" s="75" t="s">
        <v>123</v>
      </c>
      <c r="H47" s="75"/>
    </row>
    <row r="48" spans="1:8" x14ac:dyDescent="0.3">
      <c r="A48" s="75" t="s">
        <v>135</v>
      </c>
      <c r="B48" s="75"/>
      <c r="C48" s="75"/>
      <c r="D48" s="75"/>
      <c r="E48" s="85" t="s">
        <v>65</v>
      </c>
      <c r="F48" s="85"/>
      <c r="G48" s="75" t="s">
        <v>153</v>
      </c>
      <c r="H48" s="84"/>
    </row>
    <row r="49" spans="3:3" x14ac:dyDescent="0.3">
      <c r="C49" s="8"/>
    </row>
    <row r="50" spans="3:3" x14ac:dyDescent="0.3">
      <c r="C50" s="8"/>
    </row>
    <row r="51" spans="3:3" x14ac:dyDescent="0.3">
      <c r="C51" s="8"/>
    </row>
    <row r="52" spans="3:3" x14ac:dyDescent="0.3">
      <c r="C52" s="8"/>
    </row>
    <row r="53" spans="3:3" x14ac:dyDescent="0.3">
      <c r="C53" s="8"/>
    </row>
    <row r="54" spans="3:3" x14ac:dyDescent="0.3">
      <c r="C54" s="8"/>
    </row>
    <row r="55" spans="3:3" x14ac:dyDescent="0.3">
      <c r="C55" s="8"/>
    </row>
    <row r="56" spans="3:3" x14ac:dyDescent="0.3">
      <c r="C56" s="8"/>
    </row>
    <row r="57" spans="3:3" x14ac:dyDescent="0.3">
      <c r="C57" s="8"/>
    </row>
    <row r="58" spans="3:3" x14ac:dyDescent="0.3">
      <c r="C58" s="8"/>
    </row>
    <row r="59" spans="3:3" x14ac:dyDescent="0.3">
      <c r="C59" s="8"/>
    </row>
    <row r="60" spans="3:3" x14ac:dyDescent="0.3">
      <c r="C60" s="8"/>
    </row>
    <row r="61" spans="3:3" x14ac:dyDescent="0.3">
      <c r="C61" s="8"/>
    </row>
    <row r="62" spans="3:3" x14ac:dyDescent="0.3">
      <c r="C62" s="8"/>
    </row>
    <row r="63" spans="3:3" x14ac:dyDescent="0.3">
      <c r="C63" s="8"/>
    </row>
    <row r="64" spans="3:3" x14ac:dyDescent="0.3">
      <c r="C64" s="8"/>
    </row>
    <row r="65" spans="3:3" x14ac:dyDescent="0.3">
      <c r="C65" s="8"/>
    </row>
    <row r="66" spans="3:3" x14ac:dyDescent="0.3">
      <c r="C66" s="8"/>
    </row>
    <row r="67" spans="3:3" x14ac:dyDescent="0.3">
      <c r="C67" s="8"/>
    </row>
    <row r="68" spans="3:3" x14ac:dyDescent="0.3">
      <c r="C68" s="8"/>
    </row>
    <row r="69" spans="3:3" x14ac:dyDescent="0.3">
      <c r="C69" s="8"/>
    </row>
    <row r="70" spans="3:3" x14ac:dyDescent="0.3">
      <c r="C70" s="8"/>
    </row>
    <row r="71" spans="3:3" x14ac:dyDescent="0.3">
      <c r="C71" s="8"/>
    </row>
    <row r="72" spans="3:3" x14ac:dyDescent="0.3">
      <c r="C72" s="8"/>
    </row>
    <row r="73" spans="3:3" x14ac:dyDescent="0.3">
      <c r="C73" s="8"/>
    </row>
    <row r="74" spans="3:3" x14ac:dyDescent="0.3">
      <c r="C74" s="8"/>
    </row>
    <row r="75" spans="3:3" x14ac:dyDescent="0.3">
      <c r="C75" s="8"/>
    </row>
    <row r="76" spans="3:3" x14ac:dyDescent="0.3">
      <c r="C76" s="8"/>
    </row>
    <row r="77" spans="3:3" x14ac:dyDescent="0.3">
      <c r="C77" s="8"/>
    </row>
    <row r="78" spans="3:3" x14ac:dyDescent="0.3">
      <c r="C78" s="8"/>
    </row>
    <row r="79" spans="3:3" x14ac:dyDescent="0.3">
      <c r="C79" s="8"/>
    </row>
    <row r="80" spans="3:3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86" spans="3:3" x14ac:dyDescent="0.3">
      <c r="C86" s="8"/>
    </row>
    <row r="87" spans="3:3" x14ac:dyDescent="0.3">
      <c r="C87" s="8"/>
    </row>
    <row r="88" spans="3:3" x14ac:dyDescent="0.3">
      <c r="C88" s="8"/>
    </row>
    <row r="89" spans="3:3" x14ac:dyDescent="0.3">
      <c r="C89" s="8"/>
    </row>
    <row r="90" spans="3:3" x14ac:dyDescent="0.3">
      <c r="C90" s="8"/>
    </row>
    <row r="91" spans="3:3" x14ac:dyDescent="0.3">
      <c r="C91" s="8"/>
    </row>
    <row r="92" spans="3:3" x14ac:dyDescent="0.3">
      <c r="C92" s="8"/>
    </row>
    <row r="93" spans="3:3" x14ac:dyDescent="0.3">
      <c r="C93" s="8"/>
    </row>
    <row r="94" spans="3:3" x14ac:dyDescent="0.3">
      <c r="C94" s="8"/>
    </row>
    <row r="95" spans="3:3" x14ac:dyDescent="0.3">
      <c r="C95" s="8"/>
    </row>
    <row r="96" spans="3:3" x14ac:dyDescent="0.3">
      <c r="C96" s="8"/>
    </row>
    <row r="97" spans="3:3" x14ac:dyDescent="0.3">
      <c r="C97" s="8"/>
    </row>
    <row r="98" spans="3:3" x14ac:dyDescent="0.3">
      <c r="C98" s="8"/>
    </row>
    <row r="99" spans="3:3" x14ac:dyDescent="0.3">
      <c r="C99" s="8"/>
    </row>
    <row r="100" spans="3:3" x14ac:dyDescent="0.3">
      <c r="C100" s="8"/>
    </row>
    <row r="101" spans="3:3" x14ac:dyDescent="0.3">
      <c r="C101" s="8"/>
    </row>
    <row r="102" spans="3:3" x14ac:dyDescent="0.3">
      <c r="C102" s="8"/>
    </row>
    <row r="103" spans="3:3" x14ac:dyDescent="0.3">
      <c r="C103" s="8"/>
    </row>
    <row r="104" spans="3:3" x14ac:dyDescent="0.3">
      <c r="C104" s="8"/>
    </row>
    <row r="105" spans="3:3" x14ac:dyDescent="0.3">
      <c r="C105" s="8"/>
    </row>
    <row r="106" spans="3:3" x14ac:dyDescent="0.3">
      <c r="C106" s="8"/>
    </row>
    <row r="107" spans="3:3" x14ac:dyDescent="0.3">
      <c r="C107" s="8"/>
    </row>
    <row r="108" spans="3:3" x14ac:dyDescent="0.3">
      <c r="C108" s="8"/>
    </row>
    <row r="109" spans="3:3" x14ac:dyDescent="0.3">
      <c r="C109" s="8"/>
    </row>
    <row r="110" spans="3:3" x14ac:dyDescent="0.3">
      <c r="C110" s="8"/>
    </row>
    <row r="111" spans="3:3" x14ac:dyDescent="0.3">
      <c r="C111" s="8"/>
    </row>
    <row r="112" spans="3:3" x14ac:dyDescent="0.3">
      <c r="C112" s="8"/>
    </row>
    <row r="113" spans="3:3" x14ac:dyDescent="0.3">
      <c r="C113" s="8"/>
    </row>
    <row r="114" spans="3:3" x14ac:dyDescent="0.3">
      <c r="C114" s="8"/>
    </row>
    <row r="115" spans="3:3" x14ac:dyDescent="0.3">
      <c r="C115" s="8"/>
    </row>
    <row r="116" spans="3:3" x14ac:dyDescent="0.3">
      <c r="C116" s="8"/>
    </row>
    <row r="117" spans="3:3" x14ac:dyDescent="0.3">
      <c r="C117" s="8"/>
    </row>
    <row r="118" spans="3:3" x14ac:dyDescent="0.3">
      <c r="C118" s="8"/>
    </row>
    <row r="119" spans="3:3" x14ac:dyDescent="0.3">
      <c r="C119" s="8"/>
    </row>
    <row r="120" spans="3:3" x14ac:dyDescent="0.3">
      <c r="C120" s="8"/>
    </row>
    <row r="121" spans="3:3" x14ac:dyDescent="0.3">
      <c r="C121" s="8"/>
    </row>
    <row r="122" spans="3:3" x14ac:dyDescent="0.3">
      <c r="C122" s="8"/>
    </row>
  </sheetData>
  <mergeCells count="9">
    <mergeCell ref="A3:A5"/>
    <mergeCell ref="B3:B5"/>
    <mergeCell ref="C3:C5"/>
    <mergeCell ref="D3:H3"/>
    <mergeCell ref="D4:D5"/>
    <mergeCell ref="E4:E5"/>
    <mergeCell ref="F4:F5"/>
    <mergeCell ref="G4:G5"/>
    <mergeCell ref="H4:H5"/>
  </mergeCells>
  <phoneticPr fontId="0" type="noConversion"/>
  <printOptions horizontalCentered="1"/>
  <pageMargins left="0.1" right="0.1" top="0.1" bottom="0.1" header="0.1" footer="0.1"/>
  <pageSetup paperSize="9" scale="8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view="pageBreakPreview" topLeftCell="A3" zoomScale="80" zoomScaleSheetLayoutView="80" workbookViewId="0">
      <selection activeCell="A28" sqref="A28"/>
    </sheetView>
  </sheetViews>
  <sheetFormatPr defaultRowHeight="16.5" x14ac:dyDescent="0.3"/>
  <cols>
    <col min="1" max="1" width="25.375" customWidth="1"/>
    <col min="2" max="2" width="8.875" customWidth="1"/>
    <col min="3" max="3" width="8.25" customWidth="1"/>
    <col min="4" max="5" width="9.25" customWidth="1"/>
    <col min="6" max="6" width="8.875" customWidth="1"/>
    <col min="7" max="7" width="11" customWidth="1"/>
    <col min="8" max="8" width="10.5" customWidth="1"/>
    <col min="9" max="9" width="11.25" customWidth="1"/>
    <col min="10" max="10" width="10" customWidth="1"/>
    <col min="11" max="11" width="9.75" customWidth="1"/>
    <col min="12" max="12" width="9.5" customWidth="1"/>
    <col min="13" max="13" width="9.25" customWidth="1"/>
    <col min="14" max="16" width="10.5" customWidth="1"/>
    <col min="17" max="17" width="5.875" customWidth="1"/>
  </cols>
  <sheetData>
    <row r="1" spans="1:18" ht="58.5" x14ac:dyDescent="1.1000000000000001">
      <c r="D1" s="80" t="s">
        <v>181</v>
      </c>
      <c r="E1" s="80"/>
      <c r="F1" s="80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"/>
    </row>
    <row r="2" spans="1:18" ht="17.25" thickBot="1" x14ac:dyDescent="0.35">
      <c r="A2" s="18"/>
    </row>
    <row r="3" spans="1:18" ht="27.75" customHeight="1" thickBot="1" x14ac:dyDescent="0.35">
      <c r="A3" s="759" t="s">
        <v>7</v>
      </c>
      <c r="B3" s="757" t="s">
        <v>178</v>
      </c>
      <c r="C3" s="761" t="s">
        <v>177</v>
      </c>
      <c r="D3" s="755" t="s">
        <v>70</v>
      </c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</row>
    <row r="4" spans="1:18" ht="18" customHeight="1" thickBot="1" x14ac:dyDescent="0.35">
      <c r="A4" s="760"/>
      <c r="B4" s="758"/>
      <c r="C4" s="762"/>
      <c r="D4" s="117" t="s">
        <v>71</v>
      </c>
      <c r="E4" s="117" t="s">
        <v>72</v>
      </c>
      <c r="F4" s="118" t="s">
        <v>73</v>
      </c>
      <c r="G4" s="117" t="s">
        <v>74</v>
      </c>
      <c r="H4" s="118" t="s">
        <v>75</v>
      </c>
      <c r="I4" s="118" t="s">
        <v>76</v>
      </c>
      <c r="J4" s="118" t="s">
        <v>77</v>
      </c>
      <c r="K4" s="118" t="s">
        <v>78</v>
      </c>
      <c r="L4" s="118" t="s">
        <v>79</v>
      </c>
      <c r="M4" s="118" t="s">
        <v>80</v>
      </c>
      <c r="N4" s="118" t="s">
        <v>81</v>
      </c>
      <c r="O4" s="118" t="s">
        <v>82</v>
      </c>
      <c r="P4" s="118" t="s">
        <v>126</v>
      </c>
    </row>
    <row r="5" spans="1:18" s="14" customFormat="1" ht="18" customHeight="1" thickTop="1" thickBot="1" x14ac:dyDescent="0.35">
      <c r="A5" s="442" t="s">
        <v>262</v>
      </c>
      <c r="B5" s="460">
        <v>1616</v>
      </c>
      <c r="C5" s="443">
        <v>42708</v>
      </c>
      <c r="D5" s="444">
        <f>$C5+6</f>
        <v>42714</v>
      </c>
      <c r="E5" s="444">
        <f t="shared" ref="E5:P6" si="0">$C5+6</f>
        <v>42714</v>
      </c>
      <c r="F5" s="444">
        <f t="shared" si="0"/>
        <v>42714</v>
      </c>
      <c r="G5" s="444">
        <f t="shared" si="0"/>
        <v>42714</v>
      </c>
      <c r="H5" s="444">
        <f t="shared" si="0"/>
        <v>42714</v>
      </c>
      <c r="I5" s="444">
        <f t="shared" si="0"/>
        <v>42714</v>
      </c>
      <c r="J5" s="444">
        <f t="shared" si="0"/>
        <v>42714</v>
      </c>
      <c r="K5" s="444">
        <f t="shared" si="0"/>
        <v>42714</v>
      </c>
      <c r="L5" s="444">
        <f t="shared" si="0"/>
        <v>42714</v>
      </c>
      <c r="M5" s="444">
        <f t="shared" si="0"/>
        <v>42714</v>
      </c>
      <c r="N5" s="444">
        <f t="shared" si="0"/>
        <v>42714</v>
      </c>
      <c r="O5" s="444">
        <f t="shared" si="0"/>
        <v>42714</v>
      </c>
      <c r="P5" s="445">
        <f t="shared" si="0"/>
        <v>42714</v>
      </c>
      <c r="Q5" s="10"/>
    </row>
    <row r="6" spans="1:18" s="14" customFormat="1" ht="18" customHeight="1" x14ac:dyDescent="0.3">
      <c r="A6" s="446" t="s">
        <v>263</v>
      </c>
      <c r="B6" s="323">
        <v>1617</v>
      </c>
      <c r="C6" s="140">
        <v>42715</v>
      </c>
      <c r="D6" s="23">
        <f>$C6+6</f>
        <v>42721</v>
      </c>
      <c r="E6" s="23">
        <f t="shared" si="0"/>
        <v>42721</v>
      </c>
      <c r="F6" s="23">
        <f t="shared" si="0"/>
        <v>42721</v>
      </c>
      <c r="G6" s="23">
        <f t="shared" si="0"/>
        <v>42721</v>
      </c>
      <c r="H6" s="23">
        <f t="shared" si="0"/>
        <v>42721</v>
      </c>
      <c r="I6" s="23">
        <f t="shared" si="0"/>
        <v>42721</v>
      </c>
      <c r="J6" s="23">
        <f t="shared" si="0"/>
        <v>42721</v>
      </c>
      <c r="K6" s="23">
        <f t="shared" si="0"/>
        <v>42721</v>
      </c>
      <c r="L6" s="23">
        <f t="shared" si="0"/>
        <v>42721</v>
      </c>
      <c r="M6" s="23">
        <f t="shared" si="0"/>
        <v>42721</v>
      </c>
      <c r="N6" s="23">
        <f t="shared" si="0"/>
        <v>42721</v>
      </c>
      <c r="O6" s="23">
        <f t="shared" si="0"/>
        <v>42721</v>
      </c>
      <c r="P6" s="447">
        <f t="shared" si="0"/>
        <v>42721</v>
      </c>
      <c r="Q6" s="10"/>
    </row>
    <row r="7" spans="1:18" s="11" customFormat="1" ht="18" customHeight="1" x14ac:dyDescent="0.3">
      <c r="A7" s="446" t="s">
        <v>268</v>
      </c>
      <c r="B7" s="323">
        <v>1617</v>
      </c>
      <c r="C7" s="140">
        <v>42722</v>
      </c>
      <c r="D7" s="12">
        <f t="shared" ref="D7:P22" si="1">$C7+6</f>
        <v>42728</v>
      </c>
      <c r="E7" s="12">
        <f t="shared" si="1"/>
        <v>42728</v>
      </c>
      <c r="F7" s="12">
        <f t="shared" si="1"/>
        <v>42728</v>
      </c>
      <c r="G7" s="12">
        <f t="shared" si="1"/>
        <v>42728</v>
      </c>
      <c r="H7" s="12">
        <f t="shared" si="1"/>
        <v>42728</v>
      </c>
      <c r="I7" s="12">
        <f t="shared" si="1"/>
        <v>42728</v>
      </c>
      <c r="J7" s="12">
        <f t="shared" si="1"/>
        <v>42728</v>
      </c>
      <c r="K7" s="12">
        <f t="shared" si="1"/>
        <v>42728</v>
      </c>
      <c r="L7" s="12">
        <f t="shared" si="1"/>
        <v>42728</v>
      </c>
      <c r="M7" s="12">
        <f t="shared" si="1"/>
        <v>42728</v>
      </c>
      <c r="N7" s="12">
        <f t="shared" si="1"/>
        <v>42728</v>
      </c>
      <c r="O7" s="12">
        <f t="shared" si="1"/>
        <v>42728</v>
      </c>
      <c r="P7" s="448">
        <f t="shared" si="1"/>
        <v>42728</v>
      </c>
      <c r="Q7" s="19"/>
      <c r="R7" s="10"/>
    </row>
    <row r="8" spans="1:18" s="14" customFormat="1" ht="18" customHeight="1" x14ac:dyDescent="0.3">
      <c r="A8" s="446" t="s">
        <v>235</v>
      </c>
      <c r="B8" s="322">
        <v>1610</v>
      </c>
      <c r="C8" s="140">
        <v>42708</v>
      </c>
      <c r="D8" s="12">
        <f t="shared" si="1"/>
        <v>42714</v>
      </c>
      <c r="E8" s="12">
        <f t="shared" si="1"/>
        <v>42714</v>
      </c>
      <c r="F8" s="12">
        <f t="shared" si="1"/>
        <v>42714</v>
      </c>
      <c r="G8" s="12">
        <f t="shared" si="1"/>
        <v>42714</v>
      </c>
      <c r="H8" s="12">
        <f t="shared" si="1"/>
        <v>42714</v>
      </c>
      <c r="I8" s="12">
        <f t="shared" si="1"/>
        <v>42714</v>
      </c>
      <c r="J8" s="12">
        <f t="shared" si="1"/>
        <v>42714</v>
      </c>
      <c r="K8" s="12">
        <f t="shared" si="1"/>
        <v>42714</v>
      </c>
      <c r="L8" s="12">
        <f t="shared" si="1"/>
        <v>42714</v>
      </c>
      <c r="M8" s="12">
        <f t="shared" si="1"/>
        <v>42714</v>
      </c>
      <c r="N8" s="12">
        <f t="shared" si="1"/>
        <v>42714</v>
      </c>
      <c r="O8" s="12">
        <f t="shared" si="1"/>
        <v>42714</v>
      </c>
      <c r="P8" s="448">
        <f t="shared" si="1"/>
        <v>42714</v>
      </c>
      <c r="Q8" s="10"/>
    </row>
    <row r="9" spans="1:18" s="14" customFormat="1" ht="18" customHeight="1" x14ac:dyDescent="0.3">
      <c r="A9" s="446" t="s">
        <v>219</v>
      </c>
      <c r="B9" s="322">
        <v>16012</v>
      </c>
      <c r="C9" s="140">
        <v>42715</v>
      </c>
      <c r="D9" s="12">
        <f t="shared" si="1"/>
        <v>42721</v>
      </c>
      <c r="E9" s="12">
        <f t="shared" si="1"/>
        <v>42721</v>
      </c>
      <c r="F9" s="12">
        <f t="shared" si="1"/>
        <v>42721</v>
      </c>
      <c r="G9" s="12">
        <f t="shared" si="1"/>
        <v>42721</v>
      </c>
      <c r="H9" s="12">
        <f t="shared" si="1"/>
        <v>42721</v>
      </c>
      <c r="I9" s="12">
        <f t="shared" si="1"/>
        <v>42721</v>
      </c>
      <c r="J9" s="12">
        <f t="shared" si="1"/>
        <v>42721</v>
      </c>
      <c r="K9" s="12">
        <f t="shared" si="1"/>
        <v>42721</v>
      </c>
      <c r="L9" s="12">
        <f t="shared" si="1"/>
        <v>42721</v>
      </c>
      <c r="M9" s="12">
        <f t="shared" si="1"/>
        <v>42721</v>
      </c>
      <c r="N9" s="12">
        <f t="shared" si="1"/>
        <v>42721</v>
      </c>
      <c r="O9" s="12">
        <f t="shared" si="1"/>
        <v>42721</v>
      </c>
      <c r="P9" s="448">
        <f t="shared" si="1"/>
        <v>42721</v>
      </c>
      <c r="Q9" s="10"/>
    </row>
    <row r="10" spans="1:18" s="11" customFormat="1" ht="18" customHeight="1" x14ac:dyDescent="0.3">
      <c r="A10" s="446" t="s">
        <v>208</v>
      </c>
      <c r="B10" s="322">
        <v>1611</v>
      </c>
      <c r="C10" s="140">
        <v>42722</v>
      </c>
      <c r="D10" s="12">
        <f t="shared" si="1"/>
        <v>42728</v>
      </c>
      <c r="E10" s="12">
        <f t="shared" si="1"/>
        <v>42728</v>
      </c>
      <c r="F10" s="12">
        <f t="shared" si="1"/>
        <v>42728</v>
      </c>
      <c r="G10" s="12">
        <f t="shared" si="1"/>
        <v>42728</v>
      </c>
      <c r="H10" s="12">
        <f t="shared" si="1"/>
        <v>42728</v>
      </c>
      <c r="I10" s="12">
        <f t="shared" si="1"/>
        <v>42728</v>
      </c>
      <c r="J10" s="12">
        <f t="shared" si="1"/>
        <v>42728</v>
      </c>
      <c r="K10" s="12">
        <f t="shared" si="1"/>
        <v>42728</v>
      </c>
      <c r="L10" s="12">
        <f t="shared" si="1"/>
        <v>42728</v>
      </c>
      <c r="M10" s="12">
        <f t="shared" si="1"/>
        <v>42728</v>
      </c>
      <c r="N10" s="12">
        <f t="shared" si="1"/>
        <v>42728</v>
      </c>
      <c r="O10" s="12">
        <f t="shared" si="1"/>
        <v>42728</v>
      </c>
      <c r="P10" s="448">
        <f t="shared" si="1"/>
        <v>42728</v>
      </c>
      <c r="Q10" s="19"/>
      <c r="R10" s="10"/>
    </row>
    <row r="11" spans="1:18" s="14" customFormat="1" ht="18" customHeight="1" x14ac:dyDescent="0.3">
      <c r="A11" s="449" t="s">
        <v>222</v>
      </c>
      <c r="B11" s="322">
        <v>1610</v>
      </c>
      <c r="C11" s="441">
        <f>C10+7</f>
        <v>42729</v>
      </c>
      <c r="D11" s="12">
        <f t="shared" si="1"/>
        <v>42735</v>
      </c>
      <c r="E11" s="12">
        <f t="shared" si="1"/>
        <v>42735</v>
      </c>
      <c r="F11" s="12">
        <f t="shared" si="1"/>
        <v>42735</v>
      </c>
      <c r="G11" s="12">
        <f t="shared" si="1"/>
        <v>42735</v>
      </c>
      <c r="H11" s="12">
        <f t="shared" si="1"/>
        <v>42735</v>
      </c>
      <c r="I11" s="12">
        <f t="shared" si="1"/>
        <v>42735</v>
      </c>
      <c r="J11" s="12">
        <f t="shared" si="1"/>
        <v>42735</v>
      </c>
      <c r="K11" s="12">
        <f t="shared" si="1"/>
        <v>42735</v>
      </c>
      <c r="L11" s="12">
        <f t="shared" si="1"/>
        <v>42735</v>
      </c>
      <c r="M11" s="12">
        <f t="shared" si="1"/>
        <v>42735</v>
      </c>
      <c r="N11" s="12">
        <f t="shared" si="1"/>
        <v>42735</v>
      </c>
      <c r="O11" s="12">
        <f t="shared" si="1"/>
        <v>42735</v>
      </c>
      <c r="P11" s="448">
        <f t="shared" si="1"/>
        <v>42735</v>
      </c>
      <c r="Q11" s="10"/>
    </row>
    <row r="12" spans="1:18" s="14" customFormat="1" ht="18" customHeight="1" x14ac:dyDescent="0.3">
      <c r="A12" s="453" t="s">
        <v>215</v>
      </c>
      <c r="B12" s="176">
        <v>15</v>
      </c>
      <c r="C12" s="450">
        <v>42706</v>
      </c>
      <c r="D12" s="12">
        <f t="shared" si="1"/>
        <v>42712</v>
      </c>
      <c r="E12" s="12">
        <f t="shared" si="1"/>
        <v>42712</v>
      </c>
      <c r="F12" s="12">
        <f t="shared" si="1"/>
        <v>42712</v>
      </c>
      <c r="G12" s="12">
        <f t="shared" si="1"/>
        <v>42712</v>
      </c>
      <c r="H12" s="12">
        <f t="shared" si="1"/>
        <v>42712</v>
      </c>
      <c r="I12" s="12">
        <f t="shared" si="1"/>
        <v>42712</v>
      </c>
      <c r="J12" s="12">
        <f t="shared" si="1"/>
        <v>42712</v>
      </c>
      <c r="K12" s="12">
        <f t="shared" si="1"/>
        <v>42712</v>
      </c>
      <c r="L12" s="12">
        <f t="shared" si="1"/>
        <v>42712</v>
      </c>
      <c r="M12" s="12">
        <f t="shared" si="1"/>
        <v>42712</v>
      </c>
      <c r="N12" s="12">
        <f t="shared" si="1"/>
        <v>42712</v>
      </c>
      <c r="O12" s="12">
        <f t="shared" si="1"/>
        <v>42712</v>
      </c>
      <c r="P12" s="448">
        <f t="shared" si="1"/>
        <v>42712</v>
      </c>
      <c r="Q12" s="10"/>
    </row>
    <row r="13" spans="1:18" s="11" customFormat="1" ht="18" customHeight="1" x14ac:dyDescent="0.3">
      <c r="A13" s="455" t="s">
        <v>269</v>
      </c>
      <c r="B13" s="194">
        <v>16010</v>
      </c>
      <c r="C13" s="217">
        <f>C12+7</f>
        <v>42713</v>
      </c>
      <c r="D13" s="12">
        <f t="shared" si="1"/>
        <v>42719</v>
      </c>
      <c r="E13" s="12">
        <f t="shared" si="1"/>
        <v>42719</v>
      </c>
      <c r="F13" s="12">
        <f t="shared" si="1"/>
        <v>42719</v>
      </c>
      <c r="G13" s="12">
        <f t="shared" si="1"/>
        <v>42719</v>
      </c>
      <c r="H13" s="12">
        <f t="shared" si="1"/>
        <v>42719</v>
      </c>
      <c r="I13" s="12">
        <f t="shared" si="1"/>
        <v>42719</v>
      </c>
      <c r="J13" s="12">
        <f t="shared" si="1"/>
        <v>42719</v>
      </c>
      <c r="K13" s="12">
        <f t="shared" si="1"/>
        <v>42719</v>
      </c>
      <c r="L13" s="12">
        <f t="shared" si="1"/>
        <v>42719</v>
      </c>
      <c r="M13" s="12">
        <f t="shared" si="1"/>
        <v>42719</v>
      </c>
      <c r="N13" s="12">
        <f t="shared" si="1"/>
        <v>42719</v>
      </c>
      <c r="O13" s="12">
        <f t="shared" si="1"/>
        <v>42719</v>
      </c>
      <c r="P13" s="448">
        <f t="shared" si="1"/>
        <v>42719</v>
      </c>
      <c r="Q13" s="19"/>
      <c r="R13" s="10"/>
    </row>
    <row r="14" spans="1:18" s="14" customFormat="1" ht="18" customHeight="1" x14ac:dyDescent="0.3">
      <c r="A14" s="455" t="s">
        <v>122</v>
      </c>
      <c r="B14" s="194">
        <v>1612</v>
      </c>
      <c r="C14" s="217">
        <f>C13+7</f>
        <v>42720</v>
      </c>
      <c r="D14" s="12">
        <f t="shared" si="1"/>
        <v>42726</v>
      </c>
      <c r="E14" s="12">
        <f t="shared" si="1"/>
        <v>42726</v>
      </c>
      <c r="F14" s="12">
        <f t="shared" si="1"/>
        <v>42726</v>
      </c>
      <c r="G14" s="12">
        <f t="shared" si="1"/>
        <v>42726</v>
      </c>
      <c r="H14" s="12">
        <f t="shared" si="1"/>
        <v>42726</v>
      </c>
      <c r="I14" s="12">
        <f t="shared" si="1"/>
        <v>42726</v>
      </c>
      <c r="J14" s="12">
        <f t="shared" si="1"/>
        <v>42726</v>
      </c>
      <c r="K14" s="12">
        <f t="shared" si="1"/>
        <v>42726</v>
      </c>
      <c r="L14" s="12">
        <f t="shared" si="1"/>
        <v>42726</v>
      </c>
      <c r="M14" s="12">
        <f t="shared" si="1"/>
        <v>42726</v>
      </c>
      <c r="N14" s="12">
        <f t="shared" si="1"/>
        <v>42726</v>
      </c>
      <c r="O14" s="12">
        <f t="shared" si="1"/>
        <v>42726</v>
      </c>
      <c r="P14" s="448">
        <f t="shared" si="1"/>
        <v>42726</v>
      </c>
      <c r="Q14" s="10"/>
    </row>
    <row r="15" spans="1:18" s="14" customFormat="1" ht="18" customHeight="1" x14ac:dyDescent="0.3">
      <c r="A15" s="449" t="s">
        <v>273</v>
      </c>
      <c r="B15" s="323">
        <v>1602</v>
      </c>
      <c r="C15" s="441">
        <f>C14+7</f>
        <v>42727</v>
      </c>
      <c r="D15" s="12">
        <f t="shared" si="1"/>
        <v>42733</v>
      </c>
      <c r="E15" s="12">
        <f t="shared" si="1"/>
        <v>42733</v>
      </c>
      <c r="F15" s="12">
        <f t="shared" si="1"/>
        <v>42733</v>
      </c>
      <c r="G15" s="12">
        <f t="shared" si="1"/>
        <v>42733</v>
      </c>
      <c r="H15" s="12">
        <f t="shared" si="1"/>
        <v>42733</v>
      </c>
      <c r="I15" s="12">
        <f t="shared" si="1"/>
        <v>42733</v>
      </c>
      <c r="J15" s="12">
        <f t="shared" si="1"/>
        <v>42733</v>
      </c>
      <c r="K15" s="12">
        <f t="shared" si="1"/>
        <v>42733</v>
      </c>
      <c r="L15" s="12">
        <f t="shared" si="1"/>
        <v>42733</v>
      </c>
      <c r="M15" s="12">
        <f t="shared" si="1"/>
        <v>42733</v>
      </c>
      <c r="N15" s="12">
        <f t="shared" si="1"/>
        <v>42733</v>
      </c>
      <c r="O15" s="12">
        <f t="shared" si="1"/>
        <v>42733</v>
      </c>
      <c r="P15" s="448">
        <f t="shared" si="1"/>
        <v>42733</v>
      </c>
    </row>
    <row r="16" spans="1:18" s="11" customFormat="1" ht="18" customHeight="1" x14ac:dyDescent="0.3">
      <c r="A16" s="461" t="s">
        <v>262</v>
      </c>
      <c r="B16" s="322">
        <f>B5+1</f>
        <v>1617</v>
      </c>
      <c r="C16" s="441">
        <f>C5+21</f>
        <v>42729</v>
      </c>
      <c r="D16" s="12">
        <f t="shared" si="1"/>
        <v>42735</v>
      </c>
      <c r="E16" s="12">
        <f t="shared" si="1"/>
        <v>42735</v>
      </c>
      <c r="F16" s="12">
        <f t="shared" si="1"/>
        <v>42735</v>
      </c>
      <c r="G16" s="12">
        <f t="shared" si="1"/>
        <v>42735</v>
      </c>
      <c r="H16" s="12">
        <f t="shared" si="1"/>
        <v>42735</v>
      </c>
      <c r="I16" s="12">
        <f t="shared" si="1"/>
        <v>42735</v>
      </c>
      <c r="J16" s="12">
        <f t="shared" si="1"/>
        <v>42735</v>
      </c>
      <c r="K16" s="12">
        <f t="shared" si="1"/>
        <v>42735</v>
      </c>
      <c r="L16" s="12">
        <f t="shared" si="1"/>
        <v>42735</v>
      </c>
      <c r="M16" s="12">
        <f t="shared" si="1"/>
        <v>42735</v>
      </c>
      <c r="N16" s="12">
        <f t="shared" si="1"/>
        <v>42735</v>
      </c>
      <c r="O16" s="12">
        <f t="shared" si="1"/>
        <v>42735</v>
      </c>
      <c r="P16" s="448">
        <f t="shared" si="1"/>
        <v>42735</v>
      </c>
      <c r="Q16" s="19"/>
      <c r="R16" s="10"/>
    </row>
    <row r="17" spans="1:18" s="14" customFormat="1" ht="18" customHeight="1" x14ac:dyDescent="0.3">
      <c r="A17" s="446" t="s">
        <v>263</v>
      </c>
      <c r="B17" s="322">
        <f t="shared" ref="B17:B26" si="2">B6+1</f>
        <v>1618</v>
      </c>
      <c r="C17" s="441">
        <f>C6+21</f>
        <v>42736</v>
      </c>
      <c r="D17" s="12">
        <f t="shared" si="1"/>
        <v>42742</v>
      </c>
      <c r="E17" s="12">
        <f t="shared" si="1"/>
        <v>42742</v>
      </c>
      <c r="F17" s="12">
        <f t="shared" si="1"/>
        <v>42742</v>
      </c>
      <c r="G17" s="12">
        <f t="shared" si="1"/>
        <v>42742</v>
      </c>
      <c r="H17" s="12">
        <f t="shared" si="1"/>
        <v>42742</v>
      </c>
      <c r="I17" s="12">
        <f t="shared" si="1"/>
        <v>42742</v>
      </c>
      <c r="J17" s="12">
        <f t="shared" si="1"/>
        <v>42742</v>
      </c>
      <c r="K17" s="12">
        <f t="shared" si="1"/>
        <v>42742</v>
      </c>
      <c r="L17" s="12">
        <f t="shared" si="1"/>
        <v>42742</v>
      </c>
      <c r="M17" s="12">
        <f t="shared" si="1"/>
        <v>42742</v>
      </c>
      <c r="N17" s="12">
        <f t="shared" si="1"/>
        <v>42742</v>
      </c>
      <c r="O17" s="12">
        <f t="shared" si="1"/>
        <v>42742</v>
      </c>
      <c r="P17" s="448">
        <f t="shared" si="1"/>
        <v>42742</v>
      </c>
    </row>
    <row r="18" spans="1:18" s="14" customFormat="1" ht="18" customHeight="1" x14ac:dyDescent="0.3">
      <c r="A18" s="446" t="s">
        <v>268</v>
      </c>
      <c r="B18" s="322">
        <f t="shared" si="2"/>
        <v>1618</v>
      </c>
      <c r="C18" s="441">
        <f>C7+21</f>
        <v>42743</v>
      </c>
      <c r="D18" s="12">
        <f t="shared" si="1"/>
        <v>42749</v>
      </c>
      <c r="E18" s="12">
        <f t="shared" si="1"/>
        <v>42749</v>
      </c>
      <c r="F18" s="12">
        <f t="shared" si="1"/>
        <v>42749</v>
      </c>
      <c r="G18" s="12">
        <f t="shared" si="1"/>
        <v>42749</v>
      </c>
      <c r="H18" s="12">
        <f t="shared" si="1"/>
        <v>42749</v>
      </c>
      <c r="I18" s="12">
        <f t="shared" si="1"/>
        <v>42749</v>
      </c>
      <c r="J18" s="12">
        <f t="shared" si="1"/>
        <v>42749</v>
      </c>
      <c r="K18" s="12">
        <f t="shared" si="1"/>
        <v>42749</v>
      </c>
      <c r="L18" s="12">
        <f t="shared" si="1"/>
        <v>42749</v>
      </c>
      <c r="M18" s="12">
        <f t="shared" si="1"/>
        <v>42749</v>
      </c>
      <c r="N18" s="12">
        <f t="shared" si="1"/>
        <v>42749</v>
      </c>
      <c r="O18" s="12">
        <f t="shared" si="1"/>
        <v>42749</v>
      </c>
      <c r="P18" s="448">
        <f t="shared" si="1"/>
        <v>42749</v>
      </c>
    </row>
    <row r="19" spans="1:18" s="11" customFormat="1" ht="18" customHeight="1" x14ac:dyDescent="0.3">
      <c r="A19" s="446" t="s">
        <v>235</v>
      </c>
      <c r="B19" s="322">
        <f t="shared" si="2"/>
        <v>1611</v>
      </c>
      <c r="C19" s="441">
        <f>C8+28</f>
        <v>42736</v>
      </c>
      <c r="D19" s="12">
        <f t="shared" si="1"/>
        <v>42742</v>
      </c>
      <c r="E19" s="12">
        <f t="shared" si="1"/>
        <v>42742</v>
      </c>
      <c r="F19" s="12">
        <f t="shared" si="1"/>
        <v>42742</v>
      </c>
      <c r="G19" s="12">
        <f t="shared" si="1"/>
        <v>42742</v>
      </c>
      <c r="H19" s="12">
        <f t="shared" si="1"/>
        <v>42742</v>
      </c>
      <c r="I19" s="12">
        <f t="shared" si="1"/>
        <v>42742</v>
      </c>
      <c r="J19" s="12">
        <f t="shared" si="1"/>
        <v>42742</v>
      </c>
      <c r="K19" s="12">
        <f t="shared" si="1"/>
        <v>42742</v>
      </c>
      <c r="L19" s="12">
        <f t="shared" si="1"/>
        <v>42742</v>
      </c>
      <c r="M19" s="12">
        <f t="shared" si="1"/>
        <v>42742</v>
      </c>
      <c r="N19" s="12">
        <f t="shared" si="1"/>
        <v>42742</v>
      </c>
      <c r="O19" s="12">
        <f t="shared" si="1"/>
        <v>42742</v>
      </c>
      <c r="P19" s="448">
        <f t="shared" si="1"/>
        <v>42742</v>
      </c>
      <c r="Q19" s="19"/>
      <c r="R19" s="10"/>
    </row>
    <row r="20" spans="1:18" s="14" customFormat="1" ht="18" customHeight="1" x14ac:dyDescent="0.3">
      <c r="A20" s="446" t="s">
        <v>219</v>
      </c>
      <c r="B20" s="322">
        <f t="shared" si="2"/>
        <v>16013</v>
      </c>
      <c r="C20" s="441">
        <f>C9+28</f>
        <v>42743</v>
      </c>
      <c r="D20" s="12">
        <f t="shared" si="1"/>
        <v>42749</v>
      </c>
      <c r="E20" s="12">
        <f t="shared" si="1"/>
        <v>42749</v>
      </c>
      <c r="F20" s="12">
        <f t="shared" si="1"/>
        <v>42749</v>
      </c>
      <c r="G20" s="12">
        <f t="shared" si="1"/>
        <v>42749</v>
      </c>
      <c r="H20" s="12">
        <f t="shared" si="1"/>
        <v>42749</v>
      </c>
      <c r="I20" s="12">
        <f t="shared" si="1"/>
        <v>42749</v>
      </c>
      <c r="J20" s="12">
        <f t="shared" si="1"/>
        <v>42749</v>
      </c>
      <c r="K20" s="12">
        <f t="shared" si="1"/>
        <v>42749</v>
      </c>
      <c r="L20" s="12">
        <f t="shared" si="1"/>
        <v>42749</v>
      </c>
      <c r="M20" s="12">
        <f t="shared" si="1"/>
        <v>42749</v>
      </c>
      <c r="N20" s="12">
        <f t="shared" si="1"/>
        <v>42749</v>
      </c>
      <c r="O20" s="12">
        <f t="shared" si="1"/>
        <v>42749</v>
      </c>
      <c r="P20" s="448">
        <f t="shared" si="1"/>
        <v>42749</v>
      </c>
    </row>
    <row r="21" spans="1:18" s="14" customFormat="1" ht="18" customHeight="1" x14ac:dyDescent="0.3">
      <c r="A21" s="446" t="s">
        <v>208</v>
      </c>
      <c r="B21" s="322">
        <f t="shared" si="2"/>
        <v>1612</v>
      </c>
      <c r="C21" s="441">
        <f t="shared" ref="C21:C26" si="3">C10+28</f>
        <v>42750</v>
      </c>
      <c r="D21" s="12">
        <f t="shared" si="1"/>
        <v>42756</v>
      </c>
      <c r="E21" s="12">
        <f t="shared" si="1"/>
        <v>42756</v>
      </c>
      <c r="F21" s="12">
        <f t="shared" si="1"/>
        <v>42756</v>
      </c>
      <c r="G21" s="12">
        <f t="shared" si="1"/>
        <v>42756</v>
      </c>
      <c r="H21" s="12">
        <f t="shared" si="1"/>
        <v>42756</v>
      </c>
      <c r="I21" s="12">
        <f t="shared" si="1"/>
        <v>42756</v>
      </c>
      <c r="J21" s="12">
        <f t="shared" si="1"/>
        <v>42756</v>
      </c>
      <c r="K21" s="12">
        <f t="shared" si="1"/>
        <v>42756</v>
      </c>
      <c r="L21" s="12">
        <f t="shared" si="1"/>
        <v>42756</v>
      </c>
      <c r="M21" s="12">
        <f t="shared" si="1"/>
        <v>42756</v>
      </c>
      <c r="N21" s="12">
        <f t="shared" si="1"/>
        <v>42756</v>
      </c>
      <c r="O21" s="12">
        <f t="shared" si="1"/>
        <v>42756</v>
      </c>
      <c r="P21" s="448">
        <f t="shared" si="1"/>
        <v>42756</v>
      </c>
    </row>
    <row r="22" spans="1:18" s="14" customFormat="1" ht="18" customHeight="1" x14ac:dyDescent="0.3">
      <c r="A22" s="449" t="s">
        <v>222</v>
      </c>
      <c r="B22" s="322">
        <f t="shared" si="2"/>
        <v>1611</v>
      </c>
      <c r="C22" s="441">
        <f t="shared" si="3"/>
        <v>42757</v>
      </c>
      <c r="D22" s="12">
        <f t="shared" si="1"/>
        <v>42763</v>
      </c>
      <c r="E22" s="12">
        <f t="shared" si="1"/>
        <v>42763</v>
      </c>
      <c r="F22" s="12">
        <f t="shared" si="1"/>
        <v>42763</v>
      </c>
      <c r="G22" s="12">
        <f t="shared" si="1"/>
        <v>42763</v>
      </c>
      <c r="H22" s="12">
        <f t="shared" si="1"/>
        <v>42763</v>
      </c>
      <c r="I22" s="12">
        <f t="shared" si="1"/>
        <v>42763</v>
      </c>
      <c r="J22" s="12">
        <f t="shared" si="1"/>
        <v>42763</v>
      </c>
      <c r="K22" s="12">
        <f t="shared" si="1"/>
        <v>42763</v>
      </c>
      <c r="L22" s="12">
        <f t="shared" si="1"/>
        <v>42763</v>
      </c>
      <c r="M22" s="12">
        <f t="shared" si="1"/>
        <v>42763</v>
      </c>
      <c r="N22" s="12">
        <f t="shared" si="1"/>
        <v>42763</v>
      </c>
      <c r="O22" s="12">
        <f t="shared" si="1"/>
        <v>42763</v>
      </c>
      <c r="P22" s="448">
        <f t="shared" si="1"/>
        <v>42763</v>
      </c>
    </row>
    <row r="23" spans="1:18" s="14" customFormat="1" ht="18" customHeight="1" x14ac:dyDescent="0.3">
      <c r="A23" s="453" t="s">
        <v>215</v>
      </c>
      <c r="B23" s="322">
        <f t="shared" si="2"/>
        <v>16</v>
      </c>
      <c r="C23" s="441">
        <f t="shared" si="3"/>
        <v>42734</v>
      </c>
      <c r="D23" s="12">
        <f t="shared" ref="D23:P26" si="4">$C23+6</f>
        <v>42740</v>
      </c>
      <c r="E23" s="12">
        <f t="shared" si="4"/>
        <v>42740</v>
      </c>
      <c r="F23" s="12">
        <f t="shared" si="4"/>
        <v>42740</v>
      </c>
      <c r="G23" s="12">
        <f t="shared" si="4"/>
        <v>42740</v>
      </c>
      <c r="H23" s="12">
        <f t="shared" si="4"/>
        <v>42740</v>
      </c>
      <c r="I23" s="12">
        <f t="shared" si="4"/>
        <v>42740</v>
      </c>
      <c r="J23" s="12">
        <f t="shared" si="4"/>
        <v>42740</v>
      </c>
      <c r="K23" s="12">
        <f t="shared" si="4"/>
        <v>42740</v>
      </c>
      <c r="L23" s="12">
        <f t="shared" si="4"/>
        <v>42740</v>
      </c>
      <c r="M23" s="12">
        <f t="shared" si="4"/>
        <v>42740</v>
      </c>
      <c r="N23" s="12">
        <f t="shared" si="4"/>
        <v>42740</v>
      </c>
      <c r="O23" s="12">
        <f t="shared" si="4"/>
        <v>42740</v>
      </c>
      <c r="P23" s="448">
        <f t="shared" si="4"/>
        <v>42740</v>
      </c>
    </row>
    <row r="24" spans="1:18" s="11" customFormat="1" ht="18" customHeight="1" x14ac:dyDescent="0.3">
      <c r="A24" s="455" t="s">
        <v>269</v>
      </c>
      <c r="B24" s="322">
        <f t="shared" si="2"/>
        <v>16011</v>
      </c>
      <c r="C24" s="441">
        <f t="shared" si="3"/>
        <v>42741</v>
      </c>
      <c r="D24" s="12">
        <f t="shared" si="4"/>
        <v>42747</v>
      </c>
      <c r="E24" s="12">
        <f t="shared" si="4"/>
        <v>42747</v>
      </c>
      <c r="F24" s="12">
        <f t="shared" si="4"/>
        <v>42747</v>
      </c>
      <c r="G24" s="12">
        <f t="shared" si="4"/>
        <v>42747</v>
      </c>
      <c r="H24" s="12">
        <f t="shared" si="4"/>
        <v>42747</v>
      </c>
      <c r="I24" s="12">
        <f t="shared" si="4"/>
        <v>42747</v>
      </c>
      <c r="J24" s="12">
        <f t="shared" si="4"/>
        <v>42747</v>
      </c>
      <c r="K24" s="12">
        <f t="shared" si="4"/>
        <v>42747</v>
      </c>
      <c r="L24" s="12">
        <f t="shared" si="4"/>
        <v>42747</v>
      </c>
      <c r="M24" s="12">
        <f t="shared" si="4"/>
        <v>42747</v>
      </c>
      <c r="N24" s="12">
        <f t="shared" si="4"/>
        <v>42747</v>
      </c>
      <c r="O24" s="12">
        <f t="shared" si="4"/>
        <v>42747</v>
      </c>
      <c r="P24" s="448">
        <f t="shared" si="4"/>
        <v>42747</v>
      </c>
      <c r="Q24" s="19"/>
      <c r="R24" s="10"/>
    </row>
    <row r="25" spans="1:18" s="14" customFormat="1" ht="18" customHeight="1" x14ac:dyDescent="0.3">
      <c r="A25" s="455" t="s">
        <v>122</v>
      </c>
      <c r="B25" s="322">
        <f t="shared" si="2"/>
        <v>1613</v>
      </c>
      <c r="C25" s="441">
        <f t="shared" si="3"/>
        <v>42748</v>
      </c>
      <c r="D25" s="12">
        <f t="shared" si="4"/>
        <v>42754</v>
      </c>
      <c r="E25" s="12">
        <f t="shared" si="4"/>
        <v>42754</v>
      </c>
      <c r="F25" s="12">
        <f t="shared" si="4"/>
        <v>42754</v>
      </c>
      <c r="G25" s="12">
        <f t="shared" si="4"/>
        <v>42754</v>
      </c>
      <c r="H25" s="12">
        <f t="shared" si="4"/>
        <v>42754</v>
      </c>
      <c r="I25" s="12">
        <f t="shared" si="4"/>
        <v>42754</v>
      </c>
      <c r="J25" s="12">
        <f t="shared" si="4"/>
        <v>42754</v>
      </c>
      <c r="K25" s="12">
        <f t="shared" si="4"/>
        <v>42754</v>
      </c>
      <c r="L25" s="12">
        <f t="shared" si="4"/>
        <v>42754</v>
      </c>
      <c r="M25" s="12">
        <f t="shared" si="4"/>
        <v>42754</v>
      </c>
      <c r="N25" s="12">
        <f t="shared" si="4"/>
        <v>42754</v>
      </c>
      <c r="O25" s="12">
        <f t="shared" si="4"/>
        <v>42754</v>
      </c>
      <c r="P25" s="448">
        <f t="shared" si="4"/>
        <v>42754</v>
      </c>
    </row>
    <row r="26" spans="1:18" s="11" customFormat="1" ht="18" customHeight="1" thickBot="1" x14ac:dyDescent="0.35">
      <c r="A26" s="462" t="s">
        <v>273</v>
      </c>
      <c r="B26" s="463">
        <f t="shared" si="2"/>
        <v>1603</v>
      </c>
      <c r="C26" s="464">
        <f t="shared" si="3"/>
        <v>42755</v>
      </c>
      <c r="D26" s="451">
        <f t="shared" si="4"/>
        <v>42761</v>
      </c>
      <c r="E26" s="451">
        <f t="shared" si="4"/>
        <v>42761</v>
      </c>
      <c r="F26" s="451">
        <f t="shared" si="4"/>
        <v>42761</v>
      </c>
      <c r="G26" s="451">
        <f t="shared" si="4"/>
        <v>42761</v>
      </c>
      <c r="H26" s="451">
        <f t="shared" si="4"/>
        <v>42761</v>
      </c>
      <c r="I26" s="451">
        <f t="shared" si="4"/>
        <v>42761</v>
      </c>
      <c r="J26" s="451">
        <f t="shared" si="4"/>
        <v>42761</v>
      </c>
      <c r="K26" s="451">
        <f t="shared" si="4"/>
        <v>42761</v>
      </c>
      <c r="L26" s="451">
        <f t="shared" si="4"/>
        <v>42761</v>
      </c>
      <c r="M26" s="451">
        <f t="shared" si="4"/>
        <v>42761</v>
      </c>
      <c r="N26" s="451">
        <f t="shared" si="4"/>
        <v>42761</v>
      </c>
      <c r="O26" s="451">
        <f t="shared" si="4"/>
        <v>42761</v>
      </c>
      <c r="P26" s="452">
        <f t="shared" si="4"/>
        <v>42761</v>
      </c>
      <c r="Q26" s="19"/>
      <c r="R26" s="10"/>
    </row>
    <row r="27" spans="1:18" ht="17.25" x14ac:dyDescent="0.3">
      <c r="A27" s="3"/>
      <c r="C27" s="8"/>
    </row>
    <row r="28" spans="1:18" x14ac:dyDescent="0.3">
      <c r="A28" s="76"/>
      <c r="B28" s="77"/>
      <c r="C28" s="24"/>
      <c r="D28" s="24"/>
      <c r="E28" s="24"/>
      <c r="F28" s="24"/>
      <c r="G28" s="24"/>
      <c r="H28" s="78"/>
    </row>
    <row r="29" spans="1:18" ht="17.25" x14ac:dyDescent="0.3">
      <c r="A29" s="17" t="s">
        <v>34</v>
      </c>
      <c r="B29" s="17"/>
      <c r="C29" s="17"/>
      <c r="D29" s="17"/>
      <c r="E29" s="81"/>
      <c r="F29" s="17"/>
      <c r="G29" s="17"/>
      <c r="H29" s="17"/>
      <c r="I29" s="73"/>
      <c r="J29" s="73"/>
      <c r="K29" s="73"/>
      <c r="L29" s="73"/>
      <c r="M29" s="73"/>
      <c r="N29" s="73"/>
      <c r="O29" s="73"/>
    </row>
    <row r="30" spans="1:18" ht="17.25" x14ac:dyDescent="0.3">
      <c r="A30" s="17" t="s">
        <v>54</v>
      </c>
      <c r="B30" s="17"/>
      <c r="C30" s="17"/>
      <c r="D30" s="17"/>
      <c r="E30" s="17"/>
      <c r="F30" s="17"/>
      <c r="G30" s="17" t="s">
        <v>66</v>
      </c>
      <c r="H30" s="74"/>
      <c r="I30" s="73"/>
      <c r="J30" s="73"/>
      <c r="K30" s="73"/>
      <c r="L30" s="17"/>
      <c r="M30" s="17" t="s">
        <v>128</v>
      </c>
      <c r="N30" s="73"/>
      <c r="O30" s="73"/>
    </row>
    <row r="31" spans="1:18" ht="17.25" x14ac:dyDescent="0.3">
      <c r="A31" s="17" t="s">
        <v>59</v>
      </c>
      <c r="B31" s="17"/>
      <c r="C31" s="17"/>
      <c r="D31" s="17"/>
      <c r="E31" s="82"/>
      <c r="F31" s="82"/>
      <c r="G31" s="82" t="s">
        <v>63</v>
      </c>
      <c r="H31" s="74"/>
      <c r="I31" s="73"/>
      <c r="J31" s="73"/>
      <c r="K31" s="73"/>
      <c r="L31" s="17"/>
      <c r="M31" s="17" t="s">
        <v>124</v>
      </c>
      <c r="N31" s="73"/>
      <c r="O31" s="73"/>
    </row>
    <row r="32" spans="1:18" ht="17.25" x14ac:dyDescent="0.3">
      <c r="A32" s="17" t="s">
        <v>56</v>
      </c>
      <c r="B32" s="17"/>
      <c r="C32" s="17"/>
      <c r="D32" s="17"/>
      <c r="E32" s="82"/>
      <c r="F32" s="82"/>
      <c r="G32" s="82" t="s">
        <v>137</v>
      </c>
      <c r="H32" s="17"/>
      <c r="I32" s="73"/>
      <c r="J32" s="73"/>
      <c r="K32" s="73"/>
      <c r="L32" s="17"/>
      <c r="M32" s="17" t="s">
        <v>136</v>
      </c>
      <c r="N32" s="73"/>
      <c r="O32" s="73"/>
    </row>
    <row r="33" spans="1:15" ht="17.25" x14ac:dyDescent="0.3">
      <c r="A33" s="17" t="s">
        <v>152</v>
      </c>
      <c r="B33" s="17"/>
      <c r="C33" s="17"/>
      <c r="D33" s="17"/>
      <c r="E33" s="82"/>
      <c r="F33" s="82"/>
      <c r="G33" s="82" t="s">
        <v>64</v>
      </c>
      <c r="H33" s="17"/>
      <c r="I33" s="73"/>
      <c r="J33" s="73"/>
      <c r="K33" s="73"/>
      <c r="L33" s="17"/>
      <c r="M33" s="17" t="s">
        <v>123</v>
      </c>
      <c r="N33" s="73"/>
      <c r="O33" s="73"/>
    </row>
    <row r="34" spans="1:15" ht="17.25" x14ac:dyDescent="0.3">
      <c r="A34" s="17" t="s">
        <v>135</v>
      </c>
      <c r="B34" s="17"/>
      <c r="C34" s="17"/>
      <c r="D34" s="17"/>
      <c r="E34" s="82"/>
      <c r="F34" s="82"/>
      <c r="G34" s="82" t="s">
        <v>65</v>
      </c>
      <c r="H34" s="74"/>
      <c r="I34" s="73"/>
      <c r="J34" s="73"/>
      <c r="K34" s="73"/>
      <c r="L34" s="17"/>
      <c r="M34" s="17" t="s">
        <v>153</v>
      </c>
      <c r="N34" s="73"/>
      <c r="O34" s="73"/>
    </row>
    <row r="35" spans="1:15" x14ac:dyDescent="0.3">
      <c r="C35" s="8"/>
    </row>
    <row r="36" spans="1:15" x14ac:dyDescent="0.3">
      <c r="C36" s="8"/>
    </row>
    <row r="37" spans="1:15" x14ac:dyDescent="0.3">
      <c r="C37" s="8"/>
    </row>
    <row r="38" spans="1:15" x14ac:dyDescent="0.3">
      <c r="C38" s="8"/>
    </row>
    <row r="39" spans="1:15" x14ac:dyDescent="0.3">
      <c r="C39" s="8"/>
    </row>
    <row r="40" spans="1:15" x14ac:dyDescent="0.3">
      <c r="C40" s="8"/>
    </row>
    <row r="41" spans="1:15" x14ac:dyDescent="0.3">
      <c r="C41" s="8"/>
    </row>
    <row r="42" spans="1:15" x14ac:dyDescent="0.3">
      <c r="C42" s="8"/>
    </row>
    <row r="43" spans="1:15" x14ac:dyDescent="0.3">
      <c r="C43" s="8"/>
    </row>
    <row r="44" spans="1:15" x14ac:dyDescent="0.3">
      <c r="C44" s="8"/>
    </row>
    <row r="45" spans="1:15" x14ac:dyDescent="0.3">
      <c r="C45" s="8"/>
    </row>
    <row r="46" spans="1:15" x14ac:dyDescent="0.3">
      <c r="C46" s="8"/>
    </row>
    <row r="47" spans="1:15" x14ac:dyDescent="0.3">
      <c r="C47" s="8"/>
    </row>
    <row r="48" spans="1:15" x14ac:dyDescent="0.3">
      <c r="C48" s="8"/>
    </row>
    <row r="49" spans="3:3" x14ac:dyDescent="0.3">
      <c r="C49" s="8"/>
    </row>
    <row r="50" spans="3:3" x14ac:dyDescent="0.3">
      <c r="C50" s="8"/>
    </row>
    <row r="51" spans="3:3" x14ac:dyDescent="0.3">
      <c r="C51" s="8"/>
    </row>
    <row r="52" spans="3:3" x14ac:dyDescent="0.3">
      <c r="C52" s="8"/>
    </row>
    <row r="53" spans="3:3" x14ac:dyDescent="0.3">
      <c r="C53" s="8"/>
    </row>
    <row r="54" spans="3:3" x14ac:dyDescent="0.3">
      <c r="C54" s="8"/>
    </row>
    <row r="55" spans="3:3" x14ac:dyDescent="0.3">
      <c r="C55" s="8"/>
    </row>
    <row r="56" spans="3:3" x14ac:dyDescent="0.3">
      <c r="C56" s="8"/>
    </row>
    <row r="57" spans="3:3" x14ac:dyDescent="0.3">
      <c r="C57" s="8"/>
    </row>
    <row r="58" spans="3:3" x14ac:dyDescent="0.3">
      <c r="C58" s="8"/>
    </row>
    <row r="59" spans="3:3" x14ac:dyDescent="0.3">
      <c r="C59" s="8"/>
    </row>
    <row r="60" spans="3:3" x14ac:dyDescent="0.3">
      <c r="C60" s="8"/>
    </row>
    <row r="61" spans="3:3" x14ac:dyDescent="0.3">
      <c r="C61" s="8"/>
    </row>
    <row r="62" spans="3:3" x14ac:dyDescent="0.3">
      <c r="C62" s="8"/>
    </row>
    <row r="63" spans="3:3" x14ac:dyDescent="0.3">
      <c r="C63" s="8"/>
    </row>
    <row r="64" spans="3:3" x14ac:dyDescent="0.3">
      <c r="C64" s="8"/>
    </row>
    <row r="65" spans="3:3" x14ac:dyDescent="0.3">
      <c r="C65" s="8"/>
    </row>
    <row r="66" spans="3:3" x14ac:dyDescent="0.3">
      <c r="C66" s="8"/>
    </row>
    <row r="67" spans="3:3" x14ac:dyDescent="0.3">
      <c r="C67" s="8"/>
    </row>
    <row r="68" spans="3:3" x14ac:dyDescent="0.3">
      <c r="C68" s="8"/>
    </row>
    <row r="69" spans="3:3" x14ac:dyDescent="0.3">
      <c r="C69" s="8"/>
    </row>
    <row r="70" spans="3:3" x14ac:dyDescent="0.3">
      <c r="C70" s="8"/>
    </row>
    <row r="71" spans="3:3" x14ac:dyDescent="0.3">
      <c r="C71" s="8"/>
    </row>
    <row r="72" spans="3:3" x14ac:dyDescent="0.3">
      <c r="C72" s="8"/>
    </row>
    <row r="73" spans="3:3" x14ac:dyDescent="0.3">
      <c r="C73" s="8"/>
    </row>
    <row r="74" spans="3:3" x14ac:dyDescent="0.3">
      <c r="C74" s="8"/>
    </row>
    <row r="75" spans="3:3" x14ac:dyDescent="0.3">
      <c r="C75" s="8"/>
    </row>
    <row r="76" spans="3:3" x14ac:dyDescent="0.3">
      <c r="C76" s="8"/>
    </row>
    <row r="77" spans="3:3" x14ac:dyDescent="0.3">
      <c r="C77" s="8"/>
    </row>
    <row r="78" spans="3:3" x14ac:dyDescent="0.3">
      <c r="C78" s="8"/>
    </row>
    <row r="79" spans="3:3" x14ac:dyDescent="0.3">
      <c r="C79" s="8"/>
    </row>
    <row r="80" spans="3:3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86" spans="3:3" x14ac:dyDescent="0.3">
      <c r="C86" s="8"/>
    </row>
    <row r="87" spans="3:3" x14ac:dyDescent="0.3">
      <c r="C87" s="8"/>
    </row>
    <row r="88" spans="3:3" x14ac:dyDescent="0.3">
      <c r="C88" s="8"/>
    </row>
    <row r="89" spans="3:3" x14ac:dyDescent="0.3">
      <c r="C89" s="8"/>
    </row>
    <row r="90" spans="3:3" x14ac:dyDescent="0.3">
      <c r="C90" s="8"/>
    </row>
    <row r="91" spans="3:3" x14ac:dyDescent="0.3">
      <c r="C91" s="8"/>
    </row>
    <row r="92" spans="3:3" x14ac:dyDescent="0.3">
      <c r="C92" s="8"/>
    </row>
    <row r="93" spans="3:3" x14ac:dyDescent="0.3">
      <c r="C93" s="8"/>
    </row>
    <row r="94" spans="3:3" x14ac:dyDescent="0.3">
      <c r="C94" s="8"/>
    </row>
    <row r="95" spans="3:3" x14ac:dyDescent="0.3">
      <c r="C95" s="8"/>
    </row>
    <row r="96" spans="3:3" x14ac:dyDescent="0.3">
      <c r="C96" s="8"/>
    </row>
    <row r="97" spans="3:3" x14ac:dyDescent="0.3">
      <c r="C97" s="8"/>
    </row>
    <row r="98" spans="3:3" x14ac:dyDescent="0.3">
      <c r="C98" s="8"/>
    </row>
    <row r="99" spans="3:3" x14ac:dyDescent="0.3">
      <c r="C99" s="8"/>
    </row>
    <row r="100" spans="3:3" x14ac:dyDescent="0.3">
      <c r="C100" s="8"/>
    </row>
    <row r="101" spans="3:3" x14ac:dyDescent="0.3">
      <c r="C101" s="8"/>
    </row>
    <row r="102" spans="3:3" x14ac:dyDescent="0.3">
      <c r="C102" s="8"/>
    </row>
    <row r="103" spans="3:3" x14ac:dyDescent="0.3">
      <c r="C103" s="8"/>
    </row>
    <row r="104" spans="3:3" x14ac:dyDescent="0.3">
      <c r="C104" s="8"/>
    </row>
    <row r="105" spans="3:3" x14ac:dyDescent="0.3">
      <c r="C105" s="8"/>
    </row>
    <row r="106" spans="3:3" x14ac:dyDescent="0.3">
      <c r="C106" s="8"/>
    </row>
    <row r="107" spans="3:3" x14ac:dyDescent="0.3">
      <c r="C107" s="8"/>
    </row>
    <row r="108" spans="3:3" x14ac:dyDescent="0.3">
      <c r="C108" s="8"/>
    </row>
  </sheetData>
  <mergeCells count="4">
    <mergeCell ref="D3:P3"/>
    <mergeCell ref="B3:B4"/>
    <mergeCell ref="A3:A4"/>
    <mergeCell ref="C3:C4"/>
  </mergeCells>
  <phoneticPr fontId="16" type="noConversion"/>
  <pageMargins left="0.25" right="0.25" top="0.25" bottom="0.25" header="0.25" footer="0.25"/>
  <pageSetup paperSize="9" scale="78" orientation="landscape" horizont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view="pageBreakPreview" topLeftCell="A2" zoomScale="80" zoomScaleSheetLayoutView="80" workbookViewId="0">
      <selection activeCell="A28" sqref="A28"/>
    </sheetView>
  </sheetViews>
  <sheetFormatPr defaultRowHeight="16.5" x14ac:dyDescent="0.3"/>
  <cols>
    <col min="1" max="1" width="25.125" customWidth="1"/>
    <col min="2" max="2" width="8.875" customWidth="1"/>
    <col min="3" max="3" width="8.25" customWidth="1"/>
    <col min="4" max="4" width="9.25" customWidth="1"/>
    <col min="5" max="5" width="8" customWidth="1"/>
    <col min="6" max="6" width="10.375" customWidth="1"/>
    <col min="7" max="7" width="10" customWidth="1"/>
    <col min="8" max="8" width="9.125" customWidth="1"/>
    <col min="9" max="9" width="10.125" customWidth="1"/>
    <col min="10" max="10" width="9.25" customWidth="1"/>
    <col min="11" max="11" width="9.75" customWidth="1"/>
    <col min="12" max="12" width="9.5" customWidth="1"/>
    <col min="13" max="13" width="8.5" customWidth="1"/>
    <col min="14" max="14" width="7.5" customWidth="1"/>
    <col min="15" max="15" width="12.5" customWidth="1"/>
    <col min="16" max="16" width="9.125" customWidth="1"/>
    <col min="17" max="17" width="10.5" customWidth="1"/>
    <col min="18" max="18" width="5.875" customWidth="1"/>
  </cols>
  <sheetData>
    <row r="1" spans="1:19" ht="58.5" x14ac:dyDescent="1.1000000000000001">
      <c r="D1" s="80" t="s">
        <v>181</v>
      </c>
      <c r="E1" s="80"/>
      <c r="F1" s="80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"/>
    </row>
    <row r="2" spans="1:19" ht="17.25" thickBot="1" x14ac:dyDescent="0.35">
      <c r="A2" s="18"/>
    </row>
    <row r="3" spans="1:19" ht="21" customHeight="1" thickBot="1" x14ac:dyDescent="0.35">
      <c r="A3" s="759" t="s">
        <v>7</v>
      </c>
      <c r="B3" s="757" t="s">
        <v>178</v>
      </c>
      <c r="C3" s="761" t="s">
        <v>177</v>
      </c>
      <c r="D3" s="755" t="s">
        <v>70</v>
      </c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</row>
    <row r="4" spans="1:19" ht="21.75" customHeight="1" thickBot="1" x14ac:dyDescent="0.35">
      <c r="A4" s="760"/>
      <c r="B4" s="758"/>
      <c r="C4" s="762"/>
      <c r="D4" s="117" t="s">
        <v>83</v>
      </c>
      <c r="E4" s="117" t="s">
        <v>84</v>
      </c>
      <c r="F4" s="118" t="s">
        <v>60</v>
      </c>
      <c r="G4" s="117" t="s">
        <v>85</v>
      </c>
      <c r="H4" s="118" t="s">
        <v>86</v>
      </c>
      <c r="I4" s="118" t="s">
        <v>87</v>
      </c>
      <c r="J4" s="118" t="s">
        <v>88</v>
      </c>
      <c r="K4" s="118" t="s">
        <v>89</v>
      </c>
      <c r="L4" s="118" t="s">
        <v>90</v>
      </c>
      <c r="M4" s="118" t="s">
        <v>91</v>
      </c>
      <c r="N4" s="118" t="s">
        <v>92</v>
      </c>
      <c r="O4" s="118" t="s">
        <v>93</v>
      </c>
      <c r="P4" s="118" t="s">
        <v>94</v>
      </c>
      <c r="Q4" s="118" t="s">
        <v>95</v>
      </c>
    </row>
    <row r="5" spans="1:19" s="14" customFormat="1" ht="18" customHeight="1" thickTop="1" x14ac:dyDescent="0.3">
      <c r="A5" s="442" t="s">
        <v>262</v>
      </c>
      <c r="B5" s="460">
        <v>1616</v>
      </c>
      <c r="C5" s="443">
        <v>42708</v>
      </c>
      <c r="D5" s="23">
        <f>$C5+6</f>
        <v>42714</v>
      </c>
      <c r="E5" s="23">
        <f t="shared" ref="E5:Q6" si="0">$C5+6</f>
        <v>42714</v>
      </c>
      <c r="F5" s="23">
        <f t="shared" si="0"/>
        <v>42714</v>
      </c>
      <c r="G5" s="23">
        <f t="shared" si="0"/>
        <v>42714</v>
      </c>
      <c r="H5" s="23">
        <f t="shared" si="0"/>
        <v>42714</v>
      </c>
      <c r="I5" s="23">
        <f t="shared" si="0"/>
        <v>42714</v>
      </c>
      <c r="J5" s="23">
        <f t="shared" si="0"/>
        <v>42714</v>
      </c>
      <c r="K5" s="23">
        <f t="shared" si="0"/>
        <v>42714</v>
      </c>
      <c r="L5" s="23">
        <f t="shared" si="0"/>
        <v>42714</v>
      </c>
      <c r="M5" s="23">
        <f t="shared" si="0"/>
        <v>42714</v>
      </c>
      <c r="N5" s="23">
        <f t="shared" si="0"/>
        <v>42714</v>
      </c>
      <c r="O5" s="23">
        <f t="shared" si="0"/>
        <v>42714</v>
      </c>
      <c r="P5" s="23">
        <f t="shared" si="0"/>
        <v>42714</v>
      </c>
      <c r="Q5" s="22">
        <f t="shared" si="0"/>
        <v>42714</v>
      </c>
      <c r="R5" s="10"/>
    </row>
    <row r="6" spans="1:19" s="14" customFormat="1" ht="18" customHeight="1" x14ac:dyDescent="0.3">
      <c r="A6" s="446" t="s">
        <v>263</v>
      </c>
      <c r="B6" s="323">
        <v>1617</v>
      </c>
      <c r="C6" s="140">
        <v>42715</v>
      </c>
      <c r="D6" s="12">
        <f>$C6+6</f>
        <v>42721</v>
      </c>
      <c r="E6" s="12">
        <f t="shared" si="0"/>
        <v>42721</v>
      </c>
      <c r="F6" s="12">
        <f t="shared" si="0"/>
        <v>42721</v>
      </c>
      <c r="G6" s="12">
        <f t="shared" si="0"/>
        <v>42721</v>
      </c>
      <c r="H6" s="12">
        <f t="shared" si="0"/>
        <v>42721</v>
      </c>
      <c r="I6" s="12">
        <f t="shared" si="0"/>
        <v>42721</v>
      </c>
      <c r="J6" s="12">
        <f t="shared" si="0"/>
        <v>42721</v>
      </c>
      <c r="K6" s="12">
        <f t="shared" si="0"/>
        <v>42721</v>
      </c>
      <c r="L6" s="12">
        <f t="shared" si="0"/>
        <v>42721</v>
      </c>
      <c r="M6" s="12">
        <f t="shared" si="0"/>
        <v>42721</v>
      </c>
      <c r="N6" s="12">
        <f t="shared" si="0"/>
        <v>42721</v>
      </c>
      <c r="O6" s="12">
        <f t="shared" si="0"/>
        <v>42721</v>
      </c>
      <c r="P6" s="12">
        <f t="shared" si="0"/>
        <v>42721</v>
      </c>
      <c r="Q6" s="13">
        <f t="shared" si="0"/>
        <v>42721</v>
      </c>
      <c r="R6" s="10"/>
    </row>
    <row r="7" spans="1:19" s="11" customFormat="1" ht="18" customHeight="1" x14ac:dyDescent="0.3">
      <c r="A7" s="446" t="s">
        <v>268</v>
      </c>
      <c r="B7" s="323">
        <v>1617</v>
      </c>
      <c r="C7" s="140">
        <v>42722</v>
      </c>
      <c r="D7" s="12">
        <f t="shared" ref="D7:Q22" si="1">$C7+6</f>
        <v>42728</v>
      </c>
      <c r="E7" s="12">
        <f t="shared" si="1"/>
        <v>42728</v>
      </c>
      <c r="F7" s="12">
        <f t="shared" si="1"/>
        <v>42728</v>
      </c>
      <c r="G7" s="12">
        <f t="shared" si="1"/>
        <v>42728</v>
      </c>
      <c r="H7" s="12">
        <f t="shared" si="1"/>
        <v>42728</v>
      </c>
      <c r="I7" s="12">
        <f t="shared" si="1"/>
        <v>42728</v>
      </c>
      <c r="J7" s="12">
        <f t="shared" si="1"/>
        <v>42728</v>
      </c>
      <c r="K7" s="12">
        <f t="shared" si="1"/>
        <v>42728</v>
      </c>
      <c r="L7" s="12">
        <f t="shared" si="1"/>
        <v>42728</v>
      </c>
      <c r="M7" s="12">
        <f t="shared" si="1"/>
        <v>42728</v>
      </c>
      <c r="N7" s="12">
        <f t="shared" si="1"/>
        <v>42728</v>
      </c>
      <c r="O7" s="12">
        <f t="shared" si="1"/>
        <v>42728</v>
      </c>
      <c r="P7" s="12">
        <f t="shared" si="1"/>
        <v>42728</v>
      </c>
      <c r="Q7" s="13">
        <f t="shared" si="1"/>
        <v>42728</v>
      </c>
      <c r="R7" s="19"/>
      <c r="S7" s="10"/>
    </row>
    <row r="8" spans="1:19" s="14" customFormat="1" ht="18" customHeight="1" x14ac:dyDescent="0.3">
      <c r="A8" s="446" t="s">
        <v>235</v>
      </c>
      <c r="B8" s="322">
        <v>1610</v>
      </c>
      <c r="C8" s="140">
        <v>42708</v>
      </c>
      <c r="D8" s="12">
        <f t="shared" si="1"/>
        <v>42714</v>
      </c>
      <c r="E8" s="12">
        <f t="shared" si="1"/>
        <v>42714</v>
      </c>
      <c r="F8" s="12">
        <f t="shared" si="1"/>
        <v>42714</v>
      </c>
      <c r="G8" s="12">
        <f t="shared" si="1"/>
        <v>42714</v>
      </c>
      <c r="H8" s="12">
        <f t="shared" si="1"/>
        <v>42714</v>
      </c>
      <c r="I8" s="12">
        <f t="shared" si="1"/>
        <v>42714</v>
      </c>
      <c r="J8" s="12">
        <f t="shared" si="1"/>
        <v>42714</v>
      </c>
      <c r="K8" s="12">
        <f t="shared" si="1"/>
        <v>42714</v>
      </c>
      <c r="L8" s="12">
        <f t="shared" si="1"/>
        <v>42714</v>
      </c>
      <c r="M8" s="12">
        <f t="shared" si="1"/>
        <v>42714</v>
      </c>
      <c r="N8" s="12">
        <f t="shared" si="1"/>
        <v>42714</v>
      </c>
      <c r="O8" s="12">
        <f t="shared" si="1"/>
        <v>42714</v>
      </c>
      <c r="P8" s="12">
        <f t="shared" si="1"/>
        <v>42714</v>
      </c>
      <c r="Q8" s="13">
        <f t="shared" si="1"/>
        <v>42714</v>
      </c>
      <c r="R8" s="10"/>
    </row>
    <row r="9" spans="1:19" s="14" customFormat="1" ht="18" customHeight="1" x14ac:dyDescent="0.3">
      <c r="A9" s="446" t="s">
        <v>219</v>
      </c>
      <c r="B9" s="322">
        <v>16012</v>
      </c>
      <c r="C9" s="140">
        <v>42715</v>
      </c>
      <c r="D9" s="12">
        <f t="shared" si="1"/>
        <v>42721</v>
      </c>
      <c r="E9" s="12">
        <f t="shared" si="1"/>
        <v>42721</v>
      </c>
      <c r="F9" s="12">
        <f t="shared" si="1"/>
        <v>42721</v>
      </c>
      <c r="G9" s="12">
        <f t="shared" si="1"/>
        <v>42721</v>
      </c>
      <c r="H9" s="12">
        <f t="shared" si="1"/>
        <v>42721</v>
      </c>
      <c r="I9" s="12">
        <f t="shared" si="1"/>
        <v>42721</v>
      </c>
      <c r="J9" s="12">
        <f t="shared" si="1"/>
        <v>42721</v>
      </c>
      <c r="K9" s="12">
        <f t="shared" si="1"/>
        <v>42721</v>
      </c>
      <c r="L9" s="12">
        <f t="shared" si="1"/>
        <v>42721</v>
      </c>
      <c r="M9" s="12">
        <f t="shared" si="1"/>
        <v>42721</v>
      </c>
      <c r="N9" s="12">
        <f t="shared" si="1"/>
        <v>42721</v>
      </c>
      <c r="O9" s="12">
        <f t="shared" si="1"/>
        <v>42721</v>
      </c>
      <c r="P9" s="12">
        <f t="shared" si="1"/>
        <v>42721</v>
      </c>
      <c r="Q9" s="13">
        <f t="shared" si="1"/>
        <v>42721</v>
      </c>
      <c r="R9" s="10"/>
    </row>
    <row r="10" spans="1:19" s="11" customFormat="1" ht="18" customHeight="1" x14ac:dyDescent="0.3">
      <c r="A10" s="446" t="s">
        <v>208</v>
      </c>
      <c r="B10" s="322">
        <v>1611</v>
      </c>
      <c r="C10" s="140">
        <v>42722</v>
      </c>
      <c r="D10" s="12">
        <f t="shared" si="1"/>
        <v>42728</v>
      </c>
      <c r="E10" s="12">
        <f t="shared" si="1"/>
        <v>42728</v>
      </c>
      <c r="F10" s="12">
        <f t="shared" si="1"/>
        <v>42728</v>
      </c>
      <c r="G10" s="12">
        <f t="shared" si="1"/>
        <v>42728</v>
      </c>
      <c r="H10" s="12">
        <f t="shared" si="1"/>
        <v>42728</v>
      </c>
      <c r="I10" s="12">
        <f t="shared" si="1"/>
        <v>42728</v>
      </c>
      <c r="J10" s="12">
        <f t="shared" si="1"/>
        <v>42728</v>
      </c>
      <c r="K10" s="12">
        <f t="shared" si="1"/>
        <v>42728</v>
      </c>
      <c r="L10" s="12">
        <f t="shared" si="1"/>
        <v>42728</v>
      </c>
      <c r="M10" s="12">
        <f t="shared" si="1"/>
        <v>42728</v>
      </c>
      <c r="N10" s="12">
        <f t="shared" si="1"/>
        <v>42728</v>
      </c>
      <c r="O10" s="12">
        <f t="shared" si="1"/>
        <v>42728</v>
      </c>
      <c r="P10" s="12">
        <f t="shared" si="1"/>
        <v>42728</v>
      </c>
      <c r="Q10" s="13">
        <f t="shared" si="1"/>
        <v>42728</v>
      </c>
      <c r="R10" s="19"/>
      <c r="S10" s="10"/>
    </row>
    <row r="11" spans="1:19" s="14" customFormat="1" ht="18" customHeight="1" x14ac:dyDescent="0.3">
      <c r="A11" s="449" t="s">
        <v>222</v>
      </c>
      <c r="B11" s="322">
        <v>1610</v>
      </c>
      <c r="C11" s="441">
        <f>C10+7</f>
        <v>42729</v>
      </c>
      <c r="D11" s="12">
        <f t="shared" si="1"/>
        <v>42735</v>
      </c>
      <c r="E11" s="12">
        <f t="shared" si="1"/>
        <v>42735</v>
      </c>
      <c r="F11" s="12">
        <f t="shared" si="1"/>
        <v>42735</v>
      </c>
      <c r="G11" s="12">
        <f t="shared" si="1"/>
        <v>42735</v>
      </c>
      <c r="H11" s="12">
        <f t="shared" si="1"/>
        <v>42735</v>
      </c>
      <c r="I11" s="12">
        <f t="shared" si="1"/>
        <v>42735</v>
      </c>
      <c r="J11" s="12">
        <f t="shared" si="1"/>
        <v>42735</v>
      </c>
      <c r="K11" s="12">
        <f t="shared" si="1"/>
        <v>42735</v>
      </c>
      <c r="L11" s="12">
        <f t="shared" si="1"/>
        <v>42735</v>
      </c>
      <c r="M11" s="12">
        <f t="shared" si="1"/>
        <v>42735</v>
      </c>
      <c r="N11" s="12">
        <f t="shared" si="1"/>
        <v>42735</v>
      </c>
      <c r="O11" s="12">
        <f t="shared" si="1"/>
        <v>42735</v>
      </c>
      <c r="P11" s="12">
        <f t="shared" si="1"/>
        <v>42735</v>
      </c>
      <c r="Q11" s="13">
        <f t="shared" si="1"/>
        <v>42735</v>
      </c>
      <c r="R11" s="10"/>
    </row>
    <row r="12" spans="1:19" s="14" customFormat="1" ht="18" customHeight="1" x14ac:dyDescent="0.3">
      <c r="A12" s="453" t="s">
        <v>215</v>
      </c>
      <c r="B12" s="176">
        <v>15</v>
      </c>
      <c r="C12" s="450">
        <v>42706</v>
      </c>
      <c r="D12" s="12">
        <f t="shared" si="1"/>
        <v>42712</v>
      </c>
      <c r="E12" s="12">
        <f t="shared" si="1"/>
        <v>42712</v>
      </c>
      <c r="F12" s="12">
        <f t="shared" si="1"/>
        <v>42712</v>
      </c>
      <c r="G12" s="12">
        <f t="shared" si="1"/>
        <v>42712</v>
      </c>
      <c r="H12" s="12">
        <f t="shared" si="1"/>
        <v>42712</v>
      </c>
      <c r="I12" s="12">
        <f t="shared" si="1"/>
        <v>42712</v>
      </c>
      <c r="J12" s="12">
        <f t="shared" si="1"/>
        <v>42712</v>
      </c>
      <c r="K12" s="12">
        <f t="shared" si="1"/>
        <v>42712</v>
      </c>
      <c r="L12" s="12">
        <f t="shared" si="1"/>
        <v>42712</v>
      </c>
      <c r="M12" s="12">
        <f t="shared" si="1"/>
        <v>42712</v>
      </c>
      <c r="N12" s="12">
        <f t="shared" si="1"/>
        <v>42712</v>
      </c>
      <c r="O12" s="12">
        <f t="shared" si="1"/>
        <v>42712</v>
      </c>
      <c r="P12" s="12">
        <f t="shared" si="1"/>
        <v>42712</v>
      </c>
      <c r="Q12" s="13">
        <f t="shared" si="1"/>
        <v>42712</v>
      </c>
      <c r="R12" s="10"/>
    </row>
    <row r="13" spans="1:19" s="11" customFormat="1" ht="18" customHeight="1" x14ac:dyDescent="0.3">
      <c r="A13" s="455" t="s">
        <v>269</v>
      </c>
      <c r="B13" s="194">
        <v>16010</v>
      </c>
      <c r="C13" s="217">
        <f>C12+7</f>
        <v>42713</v>
      </c>
      <c r="D13" s="12">
        <f t="shared" si="1"/>
        <v>42719</v>
      </c>
      <c r="E13" s="12">
        <f t="shared" si="1"/>
        <v>42719</v>
      </c>
      <c r="F13" s="12">
        <f t="shared" si="1"/>
        <v>42719</v>
      </c>
      <c r="G13" s="12">
        <f t="shared" si="1"/>
        <v>42719</v>
      </c>
      <c r="H13" s="12">
        <f t="shared" si="1"/>
        <v>42719</v>
      </c>
      <c r="I13" s="12">
        <f t="shared" si="1"/>
        <v>42719</v>
      </c>
      <c r="J13" s="12">
        <f t="shared" si="1"/>
        <v>42719</v>
      </c>
      <c r="K13" s="12">
        <f t="shared" si="1"/>
        <v>42719</v>
      </c>
      <c r="L13" s="12">
        <f t="shared" si="1"/>
        <v>42719</v>
      </c>
      <c r="M13" s="12">
        <f t="shared" si="1"/>
        <v>42719</v>
      </c>
      <c r="N13" s="12">
        <f t="shared" si="1"/>
        <v>42719</v>
      </c>
      <c r="O13" s="12">
        <f t="shared" si="1"/>
        <v>42719</v>
      </c>
      <c r="P13" s="12">
        <f t="shared" si="1"/>
        <v>42719</v>
      </c>
      <c r="Q13" s="13">
        <f t="shared" si="1"/>
        <v>42719</v>
      </c>
      <c r="R13" s="19"/>
      <c r="S13" s="10"/>
    </row>
    <row r="14" spans="1:19" s="14" customFormat="1" ht="18" customHeight="1" x14ac:dyDescent="0.3">
      <c r="A14" s="455" t="s">
        <v>122</v>
      </c>
      <c r="B14" s="194">
        <v>1612</v>
      </c>
      <c r="C14" s="217">
        <f>C13+7</f>
        <v>42720</v>
      </c>
      <c r="D14" s="12">
        <f t="shared" si="1"/>
        <v>42726</v>
      </c>
      <c r="E14" s="12">
        <f t="shared" si="1"/>
        <v>42726</v>
      </c>
      <c r="F14" s="12">
        <f t="shared" si="1"/>
        <v>42726</v>
      </c>
      <c r="G14" s="12">
        <f t="shared" si="1"/>
        <v>42726</v>
      </c>
      <c r="H14" s="12">
        <f t="shared" si="1"/>
        <v>42726</v>
      </c>
      <c r="I14" s="12">
        <f t="shared" si="1"/>
        <v>42726</v>
      </c>
      <c r="J14" s="12">
        <f t="shared" si="1"/>
        <v>42726</v>
      </c>
      <c r="K14" s="12">
        <f t="shared" si="1"/>
        <v>42726</v>
      </c>
      <c r="L14" s="12">
        <f t="shared" si="1"/>
        <v>42726</v>
      </c>
      <c r="M14" s="12">
        <f t="shared" si="1"/>
        <v>42726</v>
      </c>
      <c r="N14" s="12">
        <f t="shared" si="1"/>
        <v>42726</v>
      </c>
      <c r="O14" s="12">
        <f t="shared" si="1"/>
        <v>42726</v>
      </c>
      <c r="P14" s="12">
        <f t="shared" si="1"/>
        <v>42726</v>
      </c>
      <c r="Q14" s="13">
        <f t="shared" si="1"/>
        <v>42726</v>
      </c>
      <c r="R14" s="10"/>
    </row>
    <row r="15" spans="1:19" s="14" customFormat="1" ht="18" customHeight="1" x14ac:dyDescent="0.3">
      <c r="A15" s="449" t="s">
        <v>273</v>
      </c>
      <c r="B15" s="323">
        <v>1602</v>
      </c>
      <c r="C15" s="441">
        <f>C14+7</f>
        <v>42727</v>
      </c>
      <c r="D15" s="12">
        <f t="shared" si="1"/>
        <v>42733</v>
      </c>
      <c r="E15" s="12">
        <f t="shared" si="1"/>
        <v>42733</v>
      </c>
      <c r="F15" s="12">
        <f t="shared" si="1"/>
        <v>42733</v>
      </c>
      <c r="G15" s="12">
        <f t="shared" si="1"/>
        <v>42733</v>
      </c>
      <c r="H15" s="12">
        <f t="shared" si="1"/>
        <v>42733</v>
      </c>
      <c r="I15" s="12">
        <f t="shared" si="1"/>
        <v>42733</v>
      </c>
      <c r="J15" s="12">
        <f t="shared" si="1"/>
        <v>42733</v>
      </c>
      <c r="K15" s="12">
        <f t="shared" si="1"/>
        <v>42733</v>
      </c>
      <c r="L15" s="12">
        <f t="shared" si="1"/>
        <v>42733</v>
      </c>
      <c r="M15" s="12">
        <f t="shared" si="1"/>
        <v>42733</v>
      </c>
      <c r="N15" s="12">
        <f t="shared" si="1"/>
        <v>42733</v>
      </c>
      <c r="O15" s="12">
        <f t="shared" si="1"/>
        <v>42733</v>
      </c>
      <c r="P15" s="12">
        <f t="shared" si="1"/>
        <v>42733</v>
      </c>
      <c r="Q15" s="13">
        <f t="shared" si="1"/>
        <v>42733</v>
      </c>
    </row>
    <row r="16" spans="1:19" s="11" customFormat="1" ht="18" customHeight="1" x14ac:dyDescent="0.3">
      <c r="A16" s="461" t="s">
        <v>262</v>
      </c>
      <c r="B16" s="322">
        <f>B5+1</f>
        <v>1617</v>
      </c>
      <c r="C16" s="441">
        <f>C5+21</f>
        <v>42729</v>
      </c>
      <c r="D16" s="12">
        <f t="shared" si="1"/>
        <v>42735</v>
      </c>
      <c r="E16" s="12">
        <f t="shared" si="1"/>
        <v>42735</v>
      </c>
      <c r="F16" s="12">
        <f t="shared" si="1"/>
        <v>42735</v>
      </c>
      <c r="G16" s="12">
        <f t="shared" si="1"/>
        <v>42735</v>
      </c>
      <c r="H16" s="12">
        <f t="shared" si="1"/>
        <v>42735</v>
      </c>
      <c r="I16" s="12">
        <f t="shared" si="1"/>
        <v>42735</v>
      </c>
      <c r="J16" s="12">
        <f t="shared" si="1"/>
        <v>42735</v>
      </c>
      <c r="K16" s="12">
        <f t="shared" si="1"/>
        <v>42735</v>
      </c>
      <c r="L16" s="12">
        <f t="shared" si="1"/>
        <v>42735</v>
      </c>
      <c r="M16" s="12">
        <f t="shared" si="1"/>
        <v>42735</v>
      </c>
      <c r="N16" s="12">
        <f t="shared" si="1"/>
        <v>42735</v>
      </c>
      <c r="O16" s="12">
        <f t="shared" si="1"/>
        <v>42735</v>
      </c>
      <c r="P16" s="12">
        <f t="shared" si="1"/>
        <v>42735</v>
      </c>
      <c r="Q16" s="13">
        <f t="shared" si="1"/>
        <v>42735</v>
      </c>
      <c r="R16" s="19"/>
      <c r="S16" s="10"/>
    </row>
    <row r="17" spans="1:19" s="14" customFormat="1" ht="18" customHeight="1" x14ac:dyDescent="0.3">
      <c r="A17" s="446" t="s">
        <v>263</v>
      </c>
      <c r="B17" s="322">
        <f t="shared" ref="B17:B26" si="2">B6+1</f>
        <v>1618</v>
      </c>
      <c r="C17" s="441">
        <f>C6+21</f>
        <v>42736</v>
      </c>
      <c r="D17" s="12">
        <f t="shared" si="1"/>
        <v>42742</v>
      </c>
      <c r="E17" s="12">
        <f t="shared" si="1"/>
        <v>42742</v>
      </c>
      <c r="F17" s="12">
        <f t="shared" si="1"/>
        <v>42742</v>
      </c>
      <c r="G17" s="12">
        <f t="shared" si="1"/>
        <v>42742</v>
      </c>
      <c r="H17" s="12">
        <f t="shared" si="1"/>
        <v>42742</v>
      </c>
      <c r="I17" s="12">
        <f t="shared" si="1"/>
        <v>42742</v>
      </c>
      <c r="J17" s="12">
        <f t="shared" si="1"/>
        <v>42742</v>
      </c>
      <c r="K17" s="12">
        <f t="shared" si="1"/>
        <v>42742</v>
      </c>
      <c r="L17" s="12">
        <f t="shared" si="1"/>
        <v>42742</v>
      </c>
      <c r="M17" s="12">
        <f t="shared" si="1"/>
        <v>42742</v>
      </c>
      <c r="N17" s="12">
        <f t="shared" si="1"/>
        <v>42742</v>
      </c>
      <c r="O17" s="12">
        <f t="shared" si="1"/>
        <v>42742</v>
      </c>
      <c r="P17" s="12">
        <f t="shared" si="1"/>
        <v>42742</v>
      </c>
      <c r="Q17" s="13">
        <f t="shared" si="1"/>
        <v>42742</v>
      </c>
    </row>
    <row r="18" spans="1:19" s="14" customFormat="1" ht="18" customHeight="1" x14ac:dyDescent="0.3">
      <c r="A18" s="446" t="s">
        <v>268</v>
      </c>
      <c r="B18" s="322">
        <f t="shared" si="2"/>
        <v>1618</v>
      </c>
      <c r="C18" s="441">
        <f>C7+21</f>
        <v>42743</v>
      </c>
      <c r="D18" s="12">
        <f t="shared" si="1"/>
        <v>42749</v>
      </c>
      <c r="E18" s="12">
        <f t="shared" si="1"/>
        <v>42749</v>
      </c>
      <c r="F18" s="12">
        <f t="shared" si="1"/>
        <v>42749</v>
      </c>
      <c r="G18" s="12">
        <f t="shared" si="1"/>
        <v>42749</v>
      </c>
      <c r="H18" s="12">
        <f t="shared" si="1"/>
        <v>42749</v>
      </c>
      <c r="I18" s="12">
        <f t="shared" si="1"/>
        <v>42749</v>
      </c>
      <c r="J18" s="12">
        <f t="shared" si="1"/>
        <v>42749</v>
      </c>
      <c r="K18" s="12">
        <f t="shared" si="1"/>
        <v>42749</v>
      </c>
      <c r="L18" s="12">
        <f t="shared" si="1"/>
        <v>42749</v>
      </c>
      <c r="M18" s="12">
        <f t="shared" si="1"/>
        <v>42749</v>
      </c>
      <c r="N18" s="12">
        <f t="shared" si="1"/>
        <v>42749</v>
      </c>
      <c r="O18" s="12">
        <f t="shared" si="1"/>
        <v>42749</v>
      </c>
      <c r="P18" s="12">
        <f t="shared" si="1"/>
        <v>42749</v>
      </c>
      <c r="Q18" s="13">
        <f t="shared" si="1"/>
        <v>42749</v>
      </c>
    </row>
    <row r="19" spans="1:19" s="11" customFormat="1" ht="18" customHeight="1" x14ac:dyDescent="0.3">
      <c r="A19" s="446" t="s">
        <v>235</v>
      </c>
      <c r="B19" s="322">
        <f t="shared" si="2"/>
        <v>1611</v>
      </c>
      <c r="C19" s="441">
        <f>C8+28</f>
        <v>42736</v>
      </c>
      <c r="D19" s="12">
        <f t="shared" si="1"/>
        <v>42742</v>
      </c>
      <c r="E19" s="12">
        <f t="shared" si="1"/>
        <v>42742</v>
      </c>
      <c r="F19" s="12">
        <f t="shared" si="1"/>
        <v>42742</v>
      </c>
      <c r="G19" s="12">
        <f t="shared" si="1"/>
        <v>42742</v>
      </c>
      <c r="H19" s="12">
        <f t="shared" si="1"/>
        <v>42742</v>
      </c>
      <c r="I19" s="12">
        <f t="shared" si="1"/>
        <v>42742</v>
      </c>
      <c r="J19" s="12">
        <f t="shared" si="1"/>
        <v>42742</v>
      </c>
      <c r="K19" s="12">
        <f t="shared" si="1"/>
        <v>42742</v>
      </c>
      <c r="L19" s="12">
        <f t="shared" si="1"/>
        <v>42742</v>
      </c>
      <c r="M19" s="12">
        <f t="shared" si="1"/>
        <v>42742</v>
      </c>
      <c r="N19" s="12">
        <f t="shared" si="1"/>
        <v>42742</v>
      </c>
      <c r="O19" s="12">
        <f t="shared" si="1"/>
        <v>42742</v>
      </c>
      <c r="P19" s="12">
        <f t="shared" si="1"/>
        <v>42742</v>
      </c>
      <c r="Q19" s="13">
        <f t="shared" si="1"/>
        <v>42742</v>
      </c>
      <c r="R19" s="19"/>
      <c r="S19" s="10"/>
    </row>
    <row r="20" spans="1:19" s="14" customFormat="1" ht="18" customHeight="1" x14ac:dyDescent="0.3">
      <c r="A20" s="446" t="s">
        <v>219</v>
      </c>
      <c r="B20" s="322">
        <f t="shared" si="2"/>
        <v>16013</v>
      </c>
      <c r="C20" s="441">
        <f>C9+28</f>
        <v>42743</v>
      </c>
      <c r="D20" s="12">
        <f t="shared" si="1"/>
        <v>42749</v>
      </c>
      <c r="E20" s="12">
        <f t="shared" si="1"/>
        <v>42749</v>
      </c>
      <c r="F20" s="12">
        <f t="shared" si="1"/>
        <v>42749</v>
      </c>
      <c r="G20" s="12">
        <f t="shared" si="1"/>
        <v>42749</v>
      </c>
      <c r="H20" s="12">
        <f t="shared" si="1"/>
        <v>42749</v>
      </c>
      <c r="I20" s="12">
        <f t="shared" si="1"/>
        <v>42749</v>
      </c>
      <c r="J20" s="12">
        <f t="shared" si="1"/>
        <v>42749</v>
      </c>
      <c r="K20" s="12">
        <f t="shared" si="1"/>
        <v>42749</v>
      </c>
      <c r="L20" s="12">
        <f t="shared" si="1"/>
        <v>42749</v>
      </c>
      <c r="M20" s="12">
        <f t="shared" si="1"/>
        <v>42749</v>
      </c>
      <c r="N20" s="12">
        <f t="shared" si="1"/>
        <v>42749</v>
      </c>
      <c r="O20" s="12">
        <f t="shared" si="1"/>
        <v>42749</v>
      </c>
      <c r="P20" s="12">
        <f t="shared" si="1"/>
        <v>42749</v>
      </c>
      <c r="Q20" s="13">
        <f t="shared" si="1"/>
        <v>42749</v>
      </c>
    </row>
    <row r="21" spans="1:19" s="14" customFormat="1" ht="18" customHeight="1" x14ac:dyDescent="0.3">
      <c r="A21" s="446" t="s">
        <v>208</v>
      </c>
      <c r="B21" s="322">
        <f t="shared" si="2"/>
        <v>1612</v>
      </c>
      <c r="C21" s="441">
        <f t="shared" ref="C21:C26" si="3">C10+28</f>
        <v>42750</v>
      </c>
      <c r="D21" s="12">
        <f t="shared" si="1"/>
        <v>42756</v>
      </c>
      <c r="E21" s="12">
        <f t="shared" si="1"/>
        <v>42756</v>
      </c>
      <c r="F21" s="12">
        <f t="shared" si="1"/>
        <v>42756</v>
      </c>
      <c r="G21" s="12">
        <f t="shared" si="1"/>
        <v>42756</v>
      </c>
      <c r="H21" s="12">
        <f t="shared" si="1"/>
        <v>42756</v>
      </c>
      <c r="I21" s="12">
        <f t="shared" si="1"/>
        <v>42756</v>
      </c>
      <c r="J21" s="12">
        <f t="shared" si="1"/>
        <v>42756</v>
      </c>
      <c r="K21" s="12">
        <f t="shared" si="1"/>
        <v>42756</v>
      </c>
      <c r="L21" s="12">
        <f t="shared" si="1"/>
        <v>42756</v>
      </c>
      <c r="M21" s="12">
        <f t="shared" si="1"/>
        <v>42756</v>
      </c>
      <c r="N21" s="12">
        <f t="shared" si="1"/>
        <v>42756</v>
      </c>
      <c r="O21" s="12">
        <f t="shared" si="1"/>
        <v>42756</v>
      </c>
      <c r="P21" s="12">
        <f t="shared" si="1"/>
        <v>42756</v>
      </c>
      <c r="Q21" s="13">
        <f t="shared" si="1"/>
        <v>42756</v>
      </c>
    </row>
    <row r="22" spans="1:19" s="14" customFormat="1" ht="18" customHeight="1" x14ac:dyDescent="0.3">
      <c r="A22" s="449" t="s">
        <v>222</v>
      </c>
      <c r="B22" s="322">
        <f t="shared" si="2"/>
        <v>1611</v>
      </c>
      <c r="C22" s="441">
        <f t="shared" si="3"/>
        <v>42757</v>
      </c>
      <c r="D22" s="12">
        <f t="shared" si="1"/>
        <v>42763</v>
      </c>
      <c r="E22" s="12">
        <f t="shared" si="1"/>
        <v>42763</v>
      </c>
      <c r="F22" s="12">
        <f t="shared" si="1"/>
        <v>42763</v>
      </c>
      <c r="G22" s="12">
        <f t="shared" si="1"/>
        <v>42763</v>
      </c>
      <c r="H22" s="12">
        <f t="shared" si="1"/>
        <v>42763</v>
      </c>
      <c r="I22" s="12">
        <f t="shared" si="1"/>
        <v>42763</v>
      </c>
      <c r="J22" s="12">
        <f t="shared" si="1"/>
        <v>42763</v>
      </c>
      <c r="K22" s="12">
        <f t="shared" si="1"/>
        <v>42763</v>
      </c>
      <c r="L22" s="12">
        <f t="shared" si="1"/>
        <v>42763</v>
      </c>
      <c r="M22" s="12">
        <f t="shared" si="1"/>
        <v>42763</v>
      </c>
      <c r="N22" s="12">
        <f t="shared" si="1"/>
        <v>42763</v>
      </c>
      <c r="O22" s="12">
        <f t="shared" si="1"/>
        <v>42763</v>
      </c>
      <c r="P22" s="12">
        <f t="shared" si="1"/>
        <v>42763</v>
      </c>
      <c r="Q22" s="13">
        <f t="shared" si="1"/>
        <v>42763</v>
      </c>
    </row>
    <row r="23" spans="1:19" s="14" customFormat="1" ht="18" customHeight="1" x14ac:dyDescent="0.3">
      <c r="A23" s="453" t="s">
        <v>215</v>
      </c>
      <c r="B23" s="322">
        <f t="shared" si="2"/>
        <v>16</v>
      </c>
      <c r="C23" s="441">
        <f t="shared" si="3"/>
        <v>42734</v>
      </c>
      <c r="D23" s="12">
        <f t="shared" ref="D23:Q26" si="4">$C23+6</f>
        <v>42740</v>
      </c>
      <c r="E23" s="12">
        <f t="shared" si="4"/>
        <v>42740</v>
      </c>
      <c r="F23" s="12">
        <f t="shared" si="4"/>
        <v>42740</v>
      </c>
      <c r="G23" s="12">
        <f t="shared" si="4"/>
        <v>42740</v>
      </c>
      <c r="H23" s="12">
        <f t="shared" si="4"/>
        <v>42740</v>
      </c>
      <c r="I23" s="12">
        <f t="shared" si="4"/>
        <v>42740</v>
      </c>
      <c r="J23" s="12">
        <f t="shared" si="4"/>
        <v>42740</v>
      </c>
      <c r="K23" s="12">
        <f t="shared" si="4"/>
        <v>42740</v>
      </c>
      <c r="L23" s="12">
        <f t="shared" si="4"/>
        <v>42740</v>
      </c>
      <c r="M23" s="12">
        <f t="shared" si="4"/>
        <v>42740</v>
      </c>
      <c r="N23" s="12">
        <f t="shared" si="4"/>
        <v>42740</v>
      </c>
      <c r="O23" s="12">
        <f t="shared" si="4"/>
        <v>42740</v>
      </c>
      <c r="P23" s="12">
        <f t="shared" si="4"/>
        <v>42740</v>
      </c>
      <c r="Q23" s="13">
        <f t="shared" si="4"/>
        <v>42740</v>
      </c>
    </row>
    <row r="24" spans="1:19" s="11" customFormat="1" ht="18" customHeight="1" x14ac:dyDescent="0.3">
      <c r="A24" s="455" t="s">
        <v>269</v>
      </c>
      <c r="B24" s="322">
        <f t="shared" si="2"/>
        <v>16011</v>
      </c>
      <c r="C24" s="441">
        <f t="shared" si="3"/>
        <v>42741</v>
      </c>
      <c r="D24" s="12">
        <f t="shared" si="4"/>
        <v>42747</v>
      </c>
      <c r="E24" s="12">
        <f t="shared" si="4"/>
        <v>42747</v>
      </c>
      <c r="F24" s="12">
        <f t="shared" si="4"/>
        <v>42747</v>
      </c>
      <c r="G24" s="12">
        <f t="shared" si="4"/>
        <v>42747</v>
      </c>
      <c r="H24" s="12">
        <f t="shared" si="4"/>
        <v>42747</v>
      </c>
      <c r="I24" s="12">
        <f t="shared" si="4"/>
        <v>42747</v>
      </c>
      <c r="J24" s="12">
        <f t="shared" si="4"/>
        <v>42747</v>
      </c>
      <c r="K24" s="12">
        <f t="shared" si="4"/>
        <v>42747</v>
      </c>
      <c r="L24" s="12">
        <f t="shared" si="4"/>
        <v>42747</v>
      </c>
      <c r="M24" s="12">
        <f t="shared" si="4"/>
        <v>42747</v>
      </c>
      <c r="N24" s="12">
        <f t="shared" si="4"/>
        <v>42747</v>
      </c>
      <c r="O24" s="12">
        <f t="shared" si="4"/>
        <v>42747</v>
      </c>
      <c r="P24" s="12">
        <f t="shared" si="4"/>
        <v>42747</v>
      </c>
      <c r="Q24" s="13">
        <f t="shared" si="4"/>
        <v>42747</v>
      </c>
      <c r="R24" s="19"/>
      <c r="S24" s="10"/>
    </row>
    <row r="25" spans="1:19" s="14" customFormat="1" ht="18" customHeight="1" x14ac:dyDescent="0.3">
      <c r="A25" s="455" t="s">
        <v>122</v>
      </c>
      <c r="B25" s="322">
        <f t="shared" si="2"/>
        <v>1613</v>
      </c>
      <c r="C25" s="441">
        <f t="shared" si="3"/>
        <v>42748</v>
      </c>
      <c r="D25" s="12">
        <f t="shared" si="4"/>
        <v>42754</v>
      </c>
      <c r="E25" s="12">
        <f t="shared" si="4"/>
        <v>42754</v>
      </c>
      <c r="F25" s="12">
        <f t="shared" si="4"/>
        <v>42754</v>
      </c>
      <c r="G25" s="12">
        <f t="shared" si="4"/>
        <v>42754</v>
      </c>
      <c r="H25" s="12">
        <f t="shared" si="4"/>
        <v>42754</v>
      </c>
      <c r="I25" s="12">
        <f t="shared" si="4"/>
        <v>42754</v>
      </c>
      <c r="J25" s="12">
        <f t="shared" si="4"/>
        <v>42754</v>
      </c>
      <c r="K25" s="12">
        <f t="shared" si="4"/>
        <v>42754</v>
      </c>
      <c r="L25" s="12">
        <f t="shared" si="4"/>
        <v>42754</v>
      </c>
      <c r="M25" s="12">
        <f t="shared" si="4"/>
        <v>42754</v>
      </c>
      <c r="N25" s="12">
        <f t="shared" si="4"/>
        <v>42754</v>
      </c>
      <c r="O25" s="12">
        <f t="shared" si="4"/>
        <v>42754</v>
      </c>
      <c r="P25" s="12">
        <f t="shared" si="4"/>
        <v>42754</v>
      </c>
      <c r="Q25" s="13">
        <f t="shared" si="4"/>
        <v>42754</v>
      </c>
    </row>
    <row r="26" spans="1:19" s="11" customFormat="1" ht="18" customHeight="1" thickBot="1" x14ac:dyDescent="0.35">
      <c r="A26" s="462" t="s">
        <v>273</v>
      </c>
      <c r="B26" s="463">
        <f t="shared" si="2"/>
        <v>1603</v>
      </c>
      <c r="C26" s="464">
        <f t="shared" si="3"/>
        <v>42755</v>
      </c>
      <c r="D26" s="110">
        <f t="shared" si="4"/>
        <v>42761</v>
      </c>
      <c r="E26" s="110">
        <f t="shared" si="4"/>
        <v>42761</v>
      </c>
      <c r="F26" s="110">
        <f t="shared" si="4"/>
        <v>42761</v>
      </c>
      <c r="G26" s="110">
        <f t="shared" si="4"/>
        <v>42761</v>
      </c>
      <c r="H26" s="110">
        <f t="shared" si="4"/>
        <v>42761</v>
      </c>
      <c r="I26" s="110">
        <f t="shared" si="4"/>
        <v>42761</v>
      </c>
      <c r="J26" s="110">
        <f t="shared" si="4"/>
        <v>42761</v>
      </c>
      <c r="K26" s="110">
        <f t="shared" si="4"/>
        <v>42761</v>
      </c>
      <c r="L26" s="110">
        <f t="shared" si="4"/>
        <v>42761</v>
      </c>
      <c r="M26" s="110">
        <f t="shared" si="4"/>
        <v>42761</v>
      </c>
      <c r="N26" s="110">
        <f t="shared" si="4"/>
        <v>42761</v>
      </c>
      <c r="O26" s="110">
        <f t="shared" si="4"/>
        <v>42761</v>
      </c>
      <c r="P26" s="110">
        <f t="shared" si="4"/>
        <v>42761</v>
      </c>
      <c r="Q26" s="111">
        <f t="shared" si="4"/>
        <v>42761</v>
      </c>
      <c r="R26" s="19"/>
      <c r="S26" s="10"/>
    </row>
    <row r="27" spans="1:19" ht="17.25" x14ac:dyDescent="0.3">
      <c r="A27" s="3"/>
      <c r="C27" s="8"/>
    </row>
    <row r="28" spans="1:19" x14ac:dyDescent="0.3">
      <c r="A28" s="76"/>
      <c r="B28" s="77"/>
      <c r="C28" s="24"/>
      <c r="D28" s="24"/>
      <c r="E28" s="24"/>
      <c r="F28" s="24"/>
      <c r="G28" s="24"/>
      <c r="H28" s="78"/>
    </row>
    <row r="29" spans="1:19" ht="17.25" x14ac:dyDescent="0.3">
      <c r="A29" s="17" t="s">
        <v>34</v>
      </c>
      <c r="B29" s="17"/>
      <c r="C29" s="17"/>
      <c r="D29" s="17"/>
      <c r="E29" s="81"/>
      <c r="F29" s="17"/>
      <c r="G29" s="17"/>
      <c r="H29" s="17"/>
      <c r="I29" s="73"/>
      <c r="J29" s="73"/>
      <c r="K29" s="73"/>
      <c r="L29" s="73"/>
      <c r="M29" s="73"/>
      <c r="N29" s="73"/>
      <c r="O29" s="73"/>
    </row>
    <row r="30" spans="1:19" ht="17.25" x14ac:dyDescent="0.3">
      <c r="A30" s="17" t="s">
        <v>54</v>
      </c>
      <c r="B30" s="17"/>
      <c r="C30" s="17"/>
      <c r="D30" s="17"/>
      <c r="E30" s="17"/>
      <c r="F30" s="17"/>
      <c r="G30" s="17" t="s">
        <v>66</v>
      </c>
      <c r="H30" s="74"/>
      <c r="I30" s="73"/>
      <c r="J30" s="73"/>
      <c r="K30" s="73"/>
      <c r="L30" s="17"/>
      <c r="M30" s="73"/>
      <c r="N30" s="17" t="s">
        <v>128</v>
      </c>
      <c r="O30" s="73"/>
    </row>
    <row r="31" spans="1:19" ht="17.25" x14ac:dyDescent="0.3">
      <c r="A31" s="17" t="s">
        <v>59</v>
      </c>
      <c r="B31" s="17"/>
      <c r="C31" s="17"/>
      <c r="D31" s="17"/>
      <c r="E31" s="82"/>
      <c r="F31" s="82"/>
      <c r="G31" s="82" t="s">
        <v>63</v>
      </c>
      <c r="H31" s="74"/>
      <c r="I31" s="73"/>
      <c r="J31" s="73"/>
      <c r="K31" s="73"/>
      <c r="L31" s="17"/>
      <c r="M31" s="73"/>
      <c r="N31" s="17" t="s">
        <v>124</v>
      </c>
      <c r="O31" s="73"/>
    </row>
    <row r="32" spans="1:19" ht="17.25" x14ac:dyDescent="0.3">
      <c r="A32" s="17" t="s">
        <v>56</v>
      </c>
      <c r="B32" s="17"/>
      <c r="C32" s="17"/>
      <c r="D32" s="17"/>
      <c r="E32" s="82"/>
      <c r="F32" s="82"/>
      <c r="G32" s="82" t="s">
        <v>137</v>
      </c>
      <c r="H32" s="17"/>
      <c r="I32" s="73"/>
      <c r="J32" s="73"/>
      <c r="K32" s="73"/>
      <c r="L32" s="17"/>
      <c r="M32" s="73"/>
      <c r="N32" s="17" t="s">
        <v>136</v>
      </c>
      <c r="O32" s="73"/>
    </row>
    <row r="33" spans="1:15" ht="17.25" x14ac:dyDescent="0.3">
      <c r="A33" s="17" t="s">
        <v>152</v>
      </c>
      <c r="B33" s="17"/>
      <c r="C33" s="17"/>
      <c r="D33" s="17"/>
      <c r="E33" s="82"/>
      <c r="F33" s="82"/>
      <c r="G33" s="82" t="s">
        <v>64</v>
      </c>
      <c r="H33" s="17"/>
      <c r="I33" s="73"/>
      <c r="J33" s="73"/>
      <c r="K33" s="73"/>
      <c r="L33" s="17"/>
      <c r="M33" s="73"/>
      <c r="N33" s="17" t="s">
        <v>123</v>
      </c>
      <c r="O33" s="73"/>
    </row>
    <row r="34" spans="1:15" ht="17.25" x14ac:dyDescent="0.3">
      <c r="A34" s="17" t="s">
        <v>135</v>
      </c>
      <c r="B34" s="17"/>
      <c r="C34" s="17"/>
      <c r="D34" s="17"/>
      <c r="E34" s="82"/>
      <c r="F34" s="82"/>
      <c r="G34" s="82" t="s">
        <v>65</v>
      </c>
      <c r="H34" s="74"/>
      <c r="I34" s="73"/>
      <c r="J34" s="73"/>
      <c r="K34" s="73"/>
      <c r="L34" s="17"/>
      <c r="M34" s="73"/>
      <c r="N34" s="17" t="s">
        <v>153</v>
      </c>
      <c r="O34" s="73"/>
    </row>
    <row r="35" spans="1:15" x14ac:dyDescent="0.3">
      <c r="C35" s="8"/>
    </row>
    <row r="36" spans="1:15" x14ac:dyDescent="0.3">
      <c r="C36" s="8"/>
    </row>
    <row r="37" spans="1:15" x14ac:dyDescent="0.3">
      <c r="C37" s="8"/>
    </row>
    <row r="38" spans="1:15" x14ac:dyDescent="0.3">
      <c r="C38" s="8"/>
    </row>
    <row r="39" spans="1:15" x14ac:dyDescent="0.3">
      <c r="C39" s="8"/>
    </row>
    <row r="40" spans="1:15" x14ac:dyDescent="0.3">
      <c r="C40" s="8"/>
    </row>
    <row r="41" spans="1:15" x14ac:dyDescent="0.3">
      <c r="C41" s="8"/>
    </row>
    <row r="42" spans="1:15" x14ac:dyDescent="0.3">
      <c r="C42" s="8"/>
    </row>
    <row r="43" spans="1:15" x14ac:dyDescent="0.3">
      <c r="C43" s="8"/>
    </row>
    <row r="44" spans="1:15" x14ac:dyDescent="0.3">
      <c r="C44" s="8"/>
    </row>
    <row r="45" spans="1:15" x14ac:dyDescent="0.3">
      <c r="C45" s="8"/>
    </row>
    <row r="46" spans="1:15" x14ac:dyDescent="0.3">
      <c r="C46" s="8"/>
    </row>
    <row r="47" spans="1:15" x14ac:dyDescent="0.3">
      <c r="C47" s="8"/>
    </row>
    <row r="48" spans="1:15" x14ac:dyDescent="0.3">
      <c r="C48" s="8"/>
    </row>
    <row r="49" spans="3:3" x14ac:dyDescent="0.3">
      <c r="C49" s="8"/>
    </row>
    <row r="50" spans="3:3" x14ac:dyDescent="0.3">
      <c r="C50" s="8"/>
    </row>
    <row r="51" spans="3:3" x14ac:dyDescent="0.3">
      <c r="C51" s="8"/>
    </row>
    <row r="52" spans="3:3" x14ac:dyDescent="0.3">
      <c r="C52" s="8"/>
    </row>
    <row r="53" spans="3:3" x14ac:dyDescent="0.3">
      <c r="C53" s="8"/>
    </row>
    <row r="54" spans="3:3" x14ac:dyDescent="0.3">
      <c r="C54" s="8"/>
    </row>
    <row r="55" spans="3:3" x14ac:dyDescent="0.3">
      <c r="C55" s="8"/>
    </row>
    <row r="56" spans="3:3" x14ac:dyDescent="0.3">
      <c r="C56" s="8"/>
    </row>
    <row r="57" spans="3:3" x14ac:dyDescent="0.3">
      <c r="C57" s="8"/>
    </row>
    <row r="58" spans="3:3" x14ac:dyDescent="0.3">
      <c r="C58" s="8"/>
    </row>
    <row r="59" spans="3:3" x14ac:dyDescent="0.3">
      <c r="C59" s="8"/>
    </row>
    <row r="60" spans="3:3" x14ac:dyDescent="0.3">
      <c r="C60" s="8"/>
    </row>
    <row r="61" spans="3:3" x14ac:dyDescent="0.3">
      <c r="C61" s="8"/>
    </row>
    <row r="62" spans="3:3" x14ac:dyDescent="0.3">
      <c r="C62" s="8"/>
    </row>
    <row r="63" spans="3:3" x14ac:dyDescent="0.3">
      <c r="C63" s="8"/>
    </row>
    <row r="64" spans="3:3" x14ac:dyDescent="0.3">
      <c r="C64" s="8"/>
    </row>
    <row r="65" spans="3:3" x14ac:dyDescent="0.3">
      <c r="C65" s="8"/>
    </row>
    <row r="66" spans="3:3" x14ac:dyDescent="0.3">
      <c r="C66" s="8"/>
    </row>
    <row r="67" spans="3:3" x14ac:dyDescent="0.3">
      <c r="C67" s="8"/>
    </row>
    <row r="68" spans="3:3" x14ac:dyDescent="0.3">
      <c r="C68" s="8"/>
    </row>
    <row r="69" spans="3:3" x14ac:dyDescent="0.3">
      <c r="C69" s="8"/>
    </row>
    <row r="70" spans="3:3" x14ac:dyDescent="0.3">
      <c r="C70" s="8"/>
    </row>
    <row r="71" spans="3:3" x14ac:dyDescent="0.3">
      <c r="C71" s="8"/>
    </row>
    <row r="72" spans="3:3" x14ac:dyDescent="0.3">
      <c r="C72" s="8"/>
    </row>
    <row r="73" spans="3:3" x14ac:dyDescent="0.3">
      <c r="C73" s="8"/>
    </row>
    <row r="74" spans="3:3" x14ac:dyDescent="0.3">
      <c r="C74" s="8"/>
    </row>
    <row r="75" spans="3:3" x14ac:dyDescent="0.3">
      <c r="C75" s="8"/>
    </row>
    <row r="76" spans="3:3" x14ac:dyDescent="0.3">
      <c r="C76" s="8"/>
    </row>
    <row r="77" spans="3:3" x14ac:dyDescent="0.3">
      <c r="C77" s="8"/>
    </row>
    <row r="78" spans="3:3" x14ac:dyDescent="0.3">
      <c r="C78" s="8"/>
    </row>
    <row r="79" spans="3:3" x14ac:dyDescent="0.3">
      <c r="C79" s="8"/>
    </row>
    <row r="80" spans="3:3" x14ac:dyDescent="0.3">
      <c r="C80" s="8"/>
    </row>
    <row r="81" spans="3:3" x14ac:dyDescent="0.3">
      <c r="C81" s="8"/>
    </row>
    <row r="82" spans="3:3" x14ac:dyDescent="0.3">
      <c r="C82" s="8"/>
    </row>
    <row r="83" spans="3:3" x14ac:dyDescent="0.3">
      <c r="C83" s="8"/>
    </row>
    <row r="84" spans="3:3" x14ac:dyDescent="0.3">
      <c r="C84" s="8"/>
    </row>
    <row r="85" spans="3:3" x14ac:dyDescent="0.3">
      <c r="C85" s="8"/>
    </row>
    <row r="86" spans="3:3" x14ac:dyDescent="0.3">
      <c r="C86" s="8"/>
    </row>
    <row r="87" spans="3:3" x14ac:dyDescent="0.3">
      <c r="C87" s="8"/>
    </row>
    <row r="88" spans="3:3" x14ac:dyDescent="0.3">
      <c r="C88" s="8"/>
    </row>
    <row r="89" spans="3:3" x14ac:dyDescent="0.3">
      <c r="C89" s="8"/>
    </row>
    <row r="90" spans="3:3" x14ac:dyDescent="0.3">
      <c r="C90" s="8"/>
    </row>
    <row r="91" spans="3:3" x14ac:dyDescent="0.3">
      <c r="C91" s="8"/>
    </row>
    <row r="92" spans="3:3" x14ac:dyDescent="0.3">
      <c r="C92" s="8"/>
    </row>
    <row r="93" spans="3:3" x14ac:dyDescent="0.3">
      <c r="C93" s="8"/>
    </row>
    <row r="94" spans="3:3" x14ac:dyDescent="0.3">
      <c r="C94" s="8"/>
    </row>
    <row r="95" spans="3:3" x14ac:dyDescent="0.3">
      <c r="C95" s="8"/>
    </row>
    <row r="96" spans="3:3" x14ac:dyDescent="0.3">
      <c r="C96" s="8"/>
    </row>
    <row r="97" spans="3:3" x14ac:dyDescent="0.3">
      <c r="C97" s="8"/>
    </row>
    <row r="98" spans="3:3" x14ac:dyDescent="0.3">
      <c r="C98" s="8"/>
    </row>
    <row r="99" spans="3:3" x14ac:dyDescent="0.3">
      <c r="C99" s="8"/>
    </row>
    <row r="100" spans="3:3" x14ac:dyDescent="0.3">
      <c r="C100" s="8"/>
    </row>
    <row r="101" spans="3:3" x14ac:dyDescent="0.3">
      <c r="C101" s="8"/>
    </row>
    <row r="102" spans="3:3" x14ac:dyDescent="0.3">
      <c r="C102" s="8"/>
    </row>
    <row r="103" spans="3:3" x14ac:dyDescent="0.3">
      <c r="C103" s="8"/>
    </row>
    <row r="104" spans="3:3" x14ac:dyDescent="0.3">
      <c r="C104" s="8"/>
    </row>
    <row r="105" spans="3:3" x14ac:dyDescent="0.3">
      <c r="C105" s="8"/>
    </row>
    <row r="106" spans="3:3" x14ac:dyDescent="0.3">
      <c r="C106" s="8"/>
    </row>
    <row r="107" spans="3:3" x14ac:dyDescent="0.3">
      <c r="C107" s="8"/>
    </row>
    <row r="108" spans="3:3" x14ac:dyDescent="0.3">
      <c r="C108" s="8"/>
    </row>
  </sheetData>
  <mergeCells count="4">
    <mergeCell ref="D3:Q3"/>
    <mergeCell ref="A3:A4"/>
    <mergeCell ref="C3:C4"/>
    <mergeCell ref="B3:B4"/>
  </mergeCells>
  <phoneticPr fontId="16" type="noConversion"/>
  <pageMargins left="0.25" right="0.25" top="0.25" bottom="0.25" header="0.25" footer="0.25"/>
  <pageSetup paperSize="9" scale="78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SUMMARY</vt:lpstr>
      <vt:lpstr>ALL SERVICE</vt:lpstr>
      <vt:lpstr>JP MAIN</vt:lpstr>
      <vt:lpstr>JP SUB 1</vt:lpstr>
      <vt:lpstr>JP SUB 2</vt:lpstr>
      <vt:lpstr>CHINA NORTH</vt:lpstr>
      <vt:lpstr>CHINA 1</vt:lpstr>
      <vt:lpstr>CHINA 2</vt:lpstr>
      <vt:lpstr>CHINA 3</vt:lpstr>
      <vt:lpstr>CHINA 4</vt:lpstr>
      <vt:lpstr>'ALL SERVICE'!Print_Area</vt:lpstr>
      <vt:lpstr>'CHINA NORTH'!Print_Area</vt:lpstr>
      <vt:lpstr>'JP MAIN'!Print_Area</vt:lpstr>
      <vt:lpstr>'JP SUB 1'!Print_Area</vt:lpstr>
      <vt:lpstr>'JP SUB 2'!Print_Area</vt:lpstr>
      <vt:lpstr>SUMMARY!Print_Area</vt:lpstr>
    </vt:vector>
  </TitlesOfParts>
  <Company>Gemartrans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Mr.Tung</dc:creator>
  <cp:lastModifiedBy>Administrator</cp:lastModifiedBy>
  <cp:lastPrinted>2016-04-20T05:03:53Z</cp:lastPrinted>
  <dcterms:created xsi:type="dcterms:W3CDTF">1998-03-05T18:50:20Z</dcterms:created>
  <dcterms:modified xsi:type="dcterms:W3CDTF">2017-01-14T02:51:11Z</dcterms:modified>
</cp:coreProperties>
</file>